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айт\Рішення\166 Зм до бюджету\"/>
    </mc:Choice>
  </mc:AlternateContent>
  <bookViews>
    <workbookView xWindow="0" yWindow="0" windowWidth="20490" windowHeight="7650"/>
  </bookViews>
  <sheets>
    <sheet name="дод 1" sheetId="6" r:id="rId1"/>
    <sheet name="дод 3" sheetId="1" r:id="rId2"/>
    <sheet name="дод.6 " sheetId="4" r:id="rId3"/>
    <sheet name="дод.7" sheetId="3" r:id="rId4"/>
  </sheets>
  <definedNames>
    <definedName name="_xlnm.Print_Titles" localSheetId="0">'дод 1'!$8:$11</definedName>
    <definedName name="_xlnm.Print_Titles" localSheetId="1">'дод 3'!$8:$12</definedName>
    <definedName name="_xlnm.Print_Titles" localSheetId="3">дод.7!$6:$8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O23" i="1"/>
  <c r="N23" i="1"/>
  <c r="M23" i="1"/>
  <c r="L23" i="1"/>
  <c r="K23" i="1"/>
  <c r="J23" i="1" s="1"/>
  <c r="J69" i="1"/>
  <c r="O68" i="1"/>
  <c r="N68" i="1"/>
  <c r="M68" i="1"/>
  <c r="L68" i="1"/>
  <c r="K68" i="1"/>
  <c r="J68" i="1" s="1"/>
  <c r="G68" i="1"/>
  <c r="H68" i="1"/>
  <c r="I68" i="1"/>
  <c r="F68" i="1"/>
  <c r="J81" i="1"/>
  <c r="P81" i="1" s="1"/>
  <c r="J80" i="1"/>
  <c r="J77" i="1"/>
  <c r="J76" i="1"/>
  <c r="J75" i="1"/>
  <c r="J74" i="1"/>
  <c r="J73" i="1"/>
  <c r="J72" i="1"/>
  <c r="J71" i="1"/>
  <c r="J70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16" i="1"/>
  <c r="J17" i="1"/>
  <c r="J18" i="1"/>
  <c r="J19" i="1"/>
  <c r="J20" i="1"/>
  <c r="J21" i="1"/>
  <c r="G10" i="4" l="1"/>
  <c r="E36" i="1"/>
  <c r="P36" i="1" s="1"/>
  <c r="F14" i="1"/>
  <c r="F23" i="1"/>
  <c r="L14" i="1"/>
  <c r="M14" i="1"/>
  <c r="N14" i="1"/>
  <c r="O14" i="1"/>
  <c r="K14" i="1"/>
  <c r="J14" i="1" s="1"/>
  <c r="G14" i="1"/>
  <c r="H14" i="1"/>
  <c r="I14" i="1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I10" i="4" l="1"/>
  <c r="G16" i="4"/>
  <c r="I16" i="4" l="1"/>
  <c r="I9" i="4"/>
  <c r="G9" i="4"/>
  <c r="G46" i="3" l="1"/>
  <c r="G12" i="3"/>
  <c r="G45" i="3"/>
  <c r="G44" i="3"/>
  <c r="G43" i="3"/>
  <c r="G42" i="3"/>
  <c r="J41" i="3"/>
  <c r="I41" i="3"/>
  <c r="I40" i="3" s="1"/>
  <c r="H41" i="3"/>
  <c r="J40" i="3"/>
  <c r="H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J18" i="3"/>
  <c r="J17" i="3" s="1"/>
  <c r="I18" i="3"/>
  <c r="H18" i="3"/>
  <c r="I17" i="3"/>
  <c r="G47" i="3"/>
  <c r="G16" i="3"/>
  <c r="G15" i="3"/>
  <c r="G14" i="3"/>
  <c r="G13" i="3"/>
  <c r="G11" i="3"/>
  <c r="J10" i="3"/>
  <c r="J9" i="3" s="1"/>
  <c r="I10" i="3"/>
  <c r="H10" i="3"/>
  <c r="I9" i="3"/>
  <c r="G40" i="3" l="1"/>
  <c r="G41" i="3"/>
  <c r="G10" i="3"/>
  <c r="J48" i="3"/>
  <c r="G18" i="3"/>
  <c r="I48" i="3"/>
  <c r="H9" i="3"/>
  <c r="H17" i="3"/>
  <c r="G17" i="3" s="1"/>
  <c r="G9" i="3"/>
  <c r="O22" i="1"/>
  <c r="N22" i="1"/>
  <c r="M22" i="1"/>
  <c r="L22" i="1"/>
  <c r="K22" i="1"/>
  <c r="J22" i="1" s="1"/>
  <c r="E15" i="1"/>
  <c r="E71" i="1"/>
  <c r="P71" i="1" s="1"/>
  <c r="E72" i="1"/>
  <c r="P72" i="1" s="1"/>
  <c r="E17" i="1"/>
  <c r="P17" i="1" s="1"/>
  <c r="E73" i="1"/>
  <c r="P73" i="1" s="1"/>
  <c r="E74" i="1"/>
  <c r="P74" i="1" s="1"/>
  <c r="E75" i="1"/>
  <c r="P75" i="1" s="1"/>
  <c r="E25" i="1"/>
  <c r="P25" i="1" s="1"/>
  <c r="E26" i="1"/>
  <c r="P26" i="1" s="1"/>
  <c r="E27" i="1"/>
  <c r="P27" i="1" s="1"/>
  <c r="E28" i="1"/>
  <c r="P28" i="1" s="1"/>
  <c r="E29" i="1"/>
  <c r="P29" i="1" s="1"/>
  <c r="E30" i="1"/>
  <c r="P30" i="1" s="1"/>
  <c r="E31" i="1"/>
  <c r="P31" i="1" s="1"/>
  <c r="E32" i="1"/>
  <c r="P32" i="1" s="1"/>
  <c r="E33" i="1"/>
  <c r="P33" i="1" s="1"/>
  <c r="E34" i="1"/>
  <c r="P34" i="1" s="1"/>
  <c r="E35" i="1"/>
  <c r="P35" i="1" s="1"/>
  <c r="E37" i="1"/>
  <c r="P37" i="1" s="1"/>
  <c r="E38" i="1"/>
  <c r="P38" i="1" s="1"/>
  <c r="E39" i="1"/>
  <c r="P39" i="1" s="1"/>
  <c r="E40" i="1"/>
  <c r="P40" i="1" s="1"/>
  <c r="E41" i="1"/>
  <c r="P41" i="1" s="1"/>
  <c r="E42" i="1"/>
  <c r="P42" i="1" s="1"/>
  <c r="E43" i="1"/>
  <c r="P43" i="1" s="1"/>
  <c r="E44" i="1"/>
  <c r="P44" i="1" s="1"/>
  <c r="E45" i="1"/>
  <c r="P45" i="1" s="1"/>
  <c r="E46" i="1"/>
  <c r="P46" i="1" s="1"/>
  <c r="E47" i="1"/>
  <c r="P47" i="1" s="1"/>
  <c r="E48" i="1"/>
  <c r="P48" i="1" s="1"/>
  <c r="E49" i="1"/>
  <c r="P49" i="1" s="1"/>
  <c r="E50" i="1"/>
  <c r="P50" i="1" s="1"/>
  <c r="E51" i="1"/>
  <c r="P51" i="1" s="1"/>
  <c r="E52" i="1"/>
  <c r="P52" i="1" s="1"/>
  <c r="E53" i="1"/>
  <c r="P53" i="1" s="1"/>
  <c r="E54" i="1"/>
  <c r="P54" i="1" s="1"/>
  <c r="E55" i="1"/>
  <c r="P55" i="1" s="1"/>
  <c r="E56" i="1"/>
  <c r="P56" i="1" s="1"/>
  <c r="E57" i="1"/>
  <c r="P57" i="1" s="1"/>
  <c r="E58" i="1"/>
  <c r="P58" i="1" s="1"/>
  <c r="E59" i="1"/>
  <c r="P59" i="1" s="1"/>
  <c r="E60" i="1"/>
  <c r="P60" i="1" s="1"/>
  <c r="E61" i="1"/>
  <c r="P61" i="1" s="1"/>
  <c r="E62" i="1"/>
  <c r="P62" i="1" s="1"/>
  <c r="E63" i="1"/>
  <c r="P63" i="1" s="1"/>
  <c r="E64" i="1"/>
  <c r="P64" i="1" s="1"/>
  <c r="E65" i="1"/>
  <c r="P65" i="1" s="1"/>
  <c r="E66" i="1"/>
  <c r="P66" i="1" s="1"/>
  <c r="E16" i="1"/>
  <c r="P16" i="1" s="1"/>
  <c r="E70" i="1"/>
  <c r="P70" i="1" s="1"/>
  <c r="E18" i="1"/>
  <c r="P18" i="1" s="1"/>
  <c r="E76" i="1"/>
  <c r="P76" i="1" s="1"/>
  <c r="E19" i="1"/>
  <c r="P19" i="1" s="1"/>
  <c r="E20" i="1"/>
  <c r="P20" i="1" s="1"/>
  <c r="E21" i="1"/>
  <c r="P21" i="1" s="1"/>
  <c r="E77" i="1"/>
  <c r="P77" i="1" s="1"/>
  <c r="O79" i="1"/>
  <c r="O78" i="1" s="1"/>
  <c r="N79" i="1"/>
  <c r="N78" i="1" s="1"/>
  <c r="M79" i="1"/>
  <c r="M78" i="1" s="1"/>
  <c r="L79" i="1"/>
  <c r="L78" i="1" s="1"/>
  <c r="K79" i="1"/>
  <c r="G79" i="1"/>
  <c r="G78" i="1" s="1"/>
  <c r="H79" i="1"/>
  <c r="H78" i="1" s="1"/>
  <c r="I79" i="1"/>
  <c r="I78" i="1" s="1"/>
  <c r="F79" i="1"/>
  <c r="F78" i="1" s="1"/>
  <c r="E80" i="1"/>
  <c r="E69" i="1"/>
  <c r="P69" i="1" s="1"/>
  <c r="O67" i="1"/>
  <c r="L67" i="1"/>
  <c r="M67" i="1"/>
  <c r="N67" i="1"/>
  <c r="K67" i="1"/>
  <c r="G67" i="1"/>
  <c r="H67" i="1"/>
  <c r="I67" i="1"/>
  <c r="E24" i="1"/>
  <c r="P24" i="1" s="1"/>
  <c r="G23" i="1"/>
  <c r="G22" i="1" s="1"/>
  <c r="H23" i="1"/>
  <c r="H22" i="1" s="1"/>
  <c r="H13" i="1" s="1"/>
  <c r="I23" i="1"/>
  <c r="I22" i="1" s="1"/>
  <c r="O13" i="1"/>
  <c r="N13" i="1"/>
  <c r="L13" i="1"/>
  <c r="G13" i="1"/>
  <c r="I13" i="1"/>
  <c r="H82" i="1" l="1"/>
  <c r="J67" i="1"/>
  <c r="O82" i="1"/>
  <c r="E79" i="1"/>
  <c r="E78" i="1" s="1"/>
  <c r="P78" i="1" s="1"/>
  <c r="P80" i="1"/>
  <c r="I82" i="1"/>
  <c r="G82" i="1"/>
  <c r="N82" i="1"/>
  <c r="L82" i="1"/>
  <c r="K78" i="1"/>
  <c r="J78" i="1" s="1"/>
  <c r="J79" i="1"/>
  <c r="K13" i="1"/>
  <c r="J13" i="1" s="1"/>
  <c r="M13" i="1"/>
  <c r="M82" i="1" s="1"/>
  <c r="E23" i="1"/>
  <c r="P23" i="1" s="1"/>
  <c r="E68" i="1"/>
  <c r="P68" i="1" s="1"/>
  <c r="G48" i="3"/>
  <c r="H48" i="3"/>
  <c r="F22" i="1"/>
  <c r="P15" i="1"/>
  <c r="F67" i="1"/>
  <c r="P79" i="1" l="1"/>
  <c r="K82" i="1"/>
  <c r="J82" i="1" s="1"/>
  <c r="E67" i="1"/>
  <c r="E22" i="1"/>
  <c r="P22" i="1" s="1"/>
  <c r="P67" i="1" l="1"/>
  <c r="F13" i="1"/>
  <c r="F82" i="1" s="1"/>
  <c r="E14" i="1"/>
  <c r="P14" i="1" s="1"/>
  <c r="E13" i="1" l="1"/>
  <c r="P13" i="1" l="1"/>
  <c r="E82" i="1"/>
  <c r="P82" i="1"/>
</calcChain>
</file>

<file path=xl/sharedStrings.xml><?xml version="1.0" encoding="utf-8"?>
<sst xmlns="http://schemas.openxmlformats.org/spreadsheetml/2006/main" count="644" uniqueCount="406">
  <si>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</si>
  <si>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</si>
  <si>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</si>
  <si>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</si>
  <si>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</si>
  <si>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</si>
  <si>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</si>
  <si>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</si>
  <si>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</si>
  <si>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</si>
  <si>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</si>
  <si>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</si>
  <si>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</si>
  <si>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</si>
  <si>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</si>
  <si>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</si>
  <si>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</si>
  <si>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</si>
  <si>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</si>
  <si>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</si>
  <si>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</si>
  <si>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</si>
  <si>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</si>
  <si>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</si>
  <si>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</si>
  <si>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</si>
  <si>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</si>
  <si>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</si>
  <si>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1050</t>
  </si>
  <si>
    <t>3210</t>
  </si>
  <si>
    <t>Організація та проведення громадських робіт</t>
  </si>
  <si>
    <t>0117610</t>
  </si>
  <si>
    <t>0411</t>
  </si>
  <si>
    <t>7610</t>
  </si>
  <si>
    <t>Сприяння розвитку малого та середнього підприємництва</t>
  </si>
  <si>
    <t>0320</t>
  </si>
  <si>
    <t>8130</t>
  </si>
  <si>
    <t>Забезпечення діяльності місцевої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</si>
  <si>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</si>
  <si>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</si>
  <si>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</si>
  <si>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</si>
  <si>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</si>
  <si>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</si>
  <si>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</si>
  <si>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</si>
  <si>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</si>
  <si>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</si>
  <si>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0600000</t>
  </si>
  <si>
    <t>0610000</t>
  </si>
  <si>
    <t>0610160</t>
  </si>
  <si>
    <t>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</si>
  <si>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</si>
  <si>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</si>
  <si>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</si>
  <si>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</si>
  <si>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</si>
  <si>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</si>
  <si>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</si>
  <si>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</si>
  <si>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</si>
  <si>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</si>
  <si>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</si>
  <si>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</si>
  <si>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</si>
  <si>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</si>
  <si>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</si>
  <si>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</si>
  <si>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</si>
  <si>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</si>
  <si>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</si>
  <si>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</si>
  <si>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</si>
  <si>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</si>
  <si>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</si>
  <si>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</si>
  <si>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</si>
  <si>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</si>
  <si>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</si>
  <si>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</si>
  <si>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</si>
  <si>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</si>
  <si>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</si>
  <si>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</si>
  <si>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</si>
  <si>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0612010</t>
  </si>
  <si>
    <t>0731</t>
  </si>
  <si>
    <t>2010</t>
  </si>
  <si>
    <t>Багатопрофільна стаціонарна медична допомога населенню</t>
  </si>
  <si>
    <t>0612111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</si>
  <si>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</si>
  <si>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</si>
  <si>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</si>
  <si>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0612142</t>
  </si>
  <si>
    <t>0763</t>
  </si>
  <si>
    <t>2142</t>
  </si>
  <si>
    <t>Програми і централізовані заходи боротьби з туберкульозом</t>
  </si>
  <si>
    <t>0612143</t>
  </si>
  <si>
    <t>2143</t>
  </si>
  <si>
    <t>Програми і централізовані заходи профілактики ВІЛ-інфекції/СНІДу</t>
  </si>
  <si>
    <t>0612144</t>
  </si>
  <si>
    <t>2144</t>
  </si>
  <si>
    <t>Централізовані заходи з лікування хворих на цукровий та нецукровий діабет</t>
  </si>
  <si>
    <t>0612145</t>
  </si>
  <si>
    <t>2145</t>
  </si>
  <si>
    <t>Централізовані заходи з лікування онкологічних хворих</t>
  </si>
  <si>
    <t>0612152</t>
  </si>
  <si>
    <t>2152</t>
  </si>
  <si>
    <t>Інші програми та заходи у сфері охорони здоров`я</t>
  </si>
  <si>
    <t>0613032</t>
  </si>
  <si>
    <t>3032</t>
  </si>
  <si>
    <t>Надання пільг окремим категоріям громадян з оплати послуг зв`язку</t>
  </si>
  <si>
    <t>0613033</t>
  </si>
  <si>
    <t>3033</t>
  </si>
  <si>
    <t>Компенсаційні виплати на пільговий проїзд автомобільним транспортом окремим категоріям громадян</t>
  </si>
  <si>
    <t>0613050</t>
  </si>
  <si>
    <t>3050</t>
  </si>
  <si>
    <t>Пільгове медичне обслуговування осіб, які постраждали внаслідок Чорнобильської катастрофи</t>
  </si>
  <si>
    <t>0613090</t>
  </si>
  <si>
    <t>1030</t>
  </si>
  <si>
    <t>3090</t>
  </si>
  <si>
    <t>Видатки на поховання учасників бойових дій та осіб з інвалідністю внаслідок війни</t>
  </si>
  <si>
    <t>0613104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</si>
  <si>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</si>
  <si>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</si>
  <si>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</si>
  <si>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0613121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</si>
  <si>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</si>
  <si>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</si>
  <si>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</si>
  <si>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0613123</t>
  </si>
  <si>
    <t>3123</t>
  </si>
  <si>
    <t>Заходи державної політики з питань сім`ї</t>
  </si>
  <si>
    <t>0613160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</si>
  <si>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</si>
  <si>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</si>
  <si>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</si>
  <si>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</si>
  <si>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</si>
  <si>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</si>
  <si>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0613191</t>
  </si>
  <si>
    <t>3191</t>
  </si>
  <si>
    <t>Інші видатки на соціальний захист ветеранів війни та праці</t>
  </si>
  <si>
    <t>0613192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</si>
  <si>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</si>
  <si>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</si>
  <si>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0613242</t>
  </si>
  <si>
    <t>1090</t>
  </si>
  <si>
    <t>3242</t>
  </si>
  <si>
    <t>Інші заходи у сфері соціального захисту і соціального забезпечення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</si>
  <si>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</si>
  <si>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</si>
  <si>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</si>
  <si>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</si>
  <si>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</si>
  <si>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</si>
  <si>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</si>
  <si>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</si>
  <si>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</si>
  <si>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</si>
  <si>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</si>
  <si>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</si>
  <si>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</si>
  <si>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</si>
  <si>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</si>
  <si>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</si>
  <si>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</si>
  <si>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</si>
  <si>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</si>
  <si>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</si>
  <si>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</si>
  <si>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</si>
  <si>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</si>
  <si>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</si>
  <si>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</si>
  <si>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</si>
  <si>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</si>
  <si>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</si>
  <si>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0617321</t>
  </si>
  <si>
    <t>0443</t>
  </si>
  <si>
    <t>7321</t>
  </si>
  <si>
    <t>Будівництво освітніх установ та закладів</t>
  </si>
  <si>
    <t>0617324</t>
  </si>
  <si>
    <t>7324</t>
  </si>
  <si>
    <t>Будівництво установ та закладів культури</t>
  </si>
  <si>
    <t>0617361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</si>
  <si>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</si>
  <si>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</si>
  <si>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</si>
  <si>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1200000</t>
  </si>
  <si>
    <t>1210000</t>
  </si>
  <si>
    <t>1210160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</si>
  <si>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</si>
  <si>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</si>
  <si>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</si>
  <si>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</si>
  <si>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</si>
  <si>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</si>
  <si>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</si>
  <si>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0421</t>
  </si>
  <si>
    <t>7130</t>
  </si>
  <si>
    <t>Здійснення заходів із землеустрою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</si>
  <si>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</si>
  <si>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</si>
  <si>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</si>
  <si>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</si>
  <si>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</si>
  <si>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</si>
  <si>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</si>
  <si>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1218110</t>
  </si>
  <si>
    <t>8110</t>
  </si>
  <si>
    <t>Заходи із запобігання та ліквідації надзвичайних ситуацій та наслідків стихійного лиха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</si>
  <si>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</si>
  <si>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</si>
  <si>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</si>
  <si>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</si>
  <si>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</si>
  <si>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</si>
  <si>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</si>
  <si>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</si>
  <si>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</si>
  <si>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КРИВОНОГОВ</t>
  </si>
  <si>
    <t>(код бюджету)</t>
  </si>
  <si>
    <t>Управління гуманітарної політики  Новотроїцької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</si>
  <si>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</si>
  <si>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Відділ житлово-комунального господарства, комунальної власності та благоустрою Новотроїцької селищної ради</t>
  </si>
  <si>
    <t>Фінансове управління Новотроїцької селищної ради</t>
  </si>
  <si>
    <t>Керівництво і управління у відповідній сфері у містах (місті Києві), селищах, селах територіальних громадах</t>
  </si>
  <si>
    <t>0611171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</si>
  <si>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</si>
  <si>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Розподіл коштів бюджету розвитку на здійснення заходів на будівництво, реконструкцію і реставрацію, капітальний ремонт обєктів виробничої, комунікаційної та соціальної інфраструктури за обєктами у 2021 році</t>
  </si>
  <si>
    <t>код бюджету</t>
  </si>
  <si>
    <t>Код програмної класифікації видатків та кредитування місцевого бюджету</t>
  </si>
  <si>
    <t>Управління гуманітарної політики Новотроїцької селищної ради</t>
  </si>
  <si>
    <t>2021 рік</t>
  </si>
  <si>
    <t xml:space="preserve">Капітальний ремонт  глядацької зали Сивашівського сільського будинку культури Новотроїцького району Херсонської області с.Сивашівка, вул.Поштова,63 </t>
  </si>
  <si>
    <t>Капітальний ремонт  приміщень будівлі Новотроїцького ліцею №2 за адресою :вул.Гоголя 28, смт. Новотролїцьке Херсонська область"</t>
  </si>
  <si>
    <t>Усього</t>
  </si>
  <si>
    <t>грн.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</si>
  <si>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програмною класифікацією видатків та кредитування місцевого бюджету </t>
  </si>
  <si>
    <t>Найменування місцевої/регіональної програми</t>
  </si>
  <si>
    <t>Дата та номер документа, яким затверджено місцеву/регіональну програму</t>
  </si>
  <si>
    <t xml:space="preserve">Селищна програма соціально - економічного та культурного розвитку  на 2021 рік </t>
  </si>
  <si>
    <t xml:space="preserve">Заходи та роботи з мобілізаційної підготовки місцевого значення </t>
  </si>
  <si>
    <t>Селищна програма соціально-правового захисту населення Новотроїцької територіальної громади на 2021 рік</t>
  </si>
  <si>
    <t>Селищна програма поліпшення екологічного стану та зменшення техногенного навантаження на території Новотроїцької територіальної громади на 2021 рік</t>
  </si>
  <si>
    <t>Надання позашкільної освіти закладами позашкільними  освіти, заходи із позашкільної роботи з дітьми</t>
  </si>
  <si>
    <t>Селищна програма розвитку освіти Новотроїцької територіальної громади на 2021 рік</t>
  </si>
  <si>
    <t xml:space="preserve">Селищна програма розвитку та підтримки КОМУНАЛЬНОГО НЕКОМЕРЦІЙНОГО ПІДПРИЄМСТВА "НОВОТРОЇЦЬКА ЦЕНТРАЛЬНА РАЙОННА ЛІКАРНЯ"Новотротроїцької селищної ради Херсонської облаті на 2021 рік </t>
  </si>
  <si>
    <t xml:space="preserve">Селищна програма розвитку та підтримки КОМУНАЛЬНОГО НЕКОМЕРЦІЙНОГО ПІДПРИЄМСТВА "ЦЕНТР ПЕРВИННОЇ МЕДИЧНОЇ ДОПОМОГИ"Новотротроїцької селищної ради Херсонської облаті на 2021 рік </t>
  </si>
  <si>
    <t>Програми і централізовані заходи у боротьбі із туберкульозом</t>
  </si>
  <si>
    <t>Селищна програма боротьби з онкологічними захворюваннями на 2021-2023 роки</t>
  </si>
  <si>
    <t>0812152</t>
  </si>
  <si>
    <t>3763</t>
  </si>
  <si>
    <t>Інші програми та заходи у сфері охорони здоровя</t>
  </si>
  <si>
    <t xml:space="preserve">Селищна програма поліпшення життєзабезпечення,реабілітації,соціального захисту осіб з інвалідністю та окремих категорій громадян на 2021 рік </t>
  </si>
  <si>
    <t>Надання пільг окремих категорій громадян з оплати послуг звязку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</si>
  <si>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</si>
  <si>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Надання фінансової підтримки громадським обєднанням ветеранів і осіб з інвалідністю , діяльність яких має соціальну спрямованість</t>
  </si>
  <si>
    <t>Заходи державної політики з питань сім'ї</t>
  </si>
  <si>
    <t>Селищна програма підтримки сім"ї, гендерної рівності та протидії торгівлі людьми на 2021 рік</t>
  </si>
  <si>
    <t xml:space="preserve">Селищна програма розвитку фізичної культури, спорту та молоді Новотроїцької територіальної громади на 2021 рік </t>
  </si>
  <si>
    <t>Забезпечення діяльності місцевих центрів фізичного здоровя населення "Спорт для всіх" та проведення фізкультурно-масових заходів серед населення регіону</t>
  </si>
  <si>
    <t xml:space="preserve">Селищна програма розвитку житлово-комунального господарства та благоустрою населених пунктів Новотроїцької територіальної громади на 2021 рік </t>
  </si>
  <si>
    <t xml:space="preserve">Організація благоустрою населених пунктів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</si>
  <si>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</si>
  <si>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Внески до статутного капіталу субєктів господарювання </t>
  </si>
  <si>
    <t xml:space="preserve">Селищна програма запобвгання поширенню гострої респіраторної хвороби COVID-19,спричененої коронавірусом SARS-CoV-2,локалізацію та ліквідацію спалахів епідемій та пандемій коронавірусної хвороби на території Новотроїцької територіальної громади на 2021 рік </t>
  </si>
  <si>
    <t>1171</t>
  </si>
  <si>
    <t>Капітальний ремонт "Утеплення фасаду корпусу №1 (літ. Ж.З.) Новотроїцької загальноосвітньої школи І-ІІІ ст. №1 за адресою: вул. Соборна, 100 смт Новотроїцьке Херсонська область"</t>
  </si>
  <si>
    <t>Рішення сесії селищної ради від 23.12.2020р. №61</t>
  </si>
  <si>
    <t xml:space="preserve">Селищна програма соціально - економічного та культурного розвитку  Новотроїцької територіальної громади на 2021 рік </t>
  </si>
  <si>
    <t>Рішення сесії селищної ради від 23.12.2020р. №72</t>
  </si>
  <si>
    <t>Рішення сесії селищної ради від 23.12.2020р. №69</t>
  </si>
  <si>
    <t>Рішення сесії селищної ради від 23.12.2020р. №68</t>
  </si>
  <si>
    <t>Рішення сесії селищної ради від 23.12.2020р. №64</t>
  </si>
  <si>
    <t>Рішення сесії селищної ради від 23.12.2020р. №63</t>
  </si>
  <si>
    <t>Рішення сесії селищної ради від 23.12.2020р. №62</t>
  </si>
  <si>
    <t>Рішення сесії селищної ради від 23.12.2020р. №71</t>
  </si>
  <si>
    <t>Рішення сесії селищної ради від 23.12.2020р. №66</t>
  </si>
  <si>
    <t>Рішення сесії селищної ради від 23.12.2020р. №67</t>
  </si>
  <si>
    <t>Рішення сесії селищної ради від 23.12.2020р. №70</t>
  </si>
  <si>
    <t>Рішення сесії селищної ради від 23.12.2020р. №65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</si>
  <si>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програмною класифікацією видатків та кредитування місцевого бюджету</t>
  </si>
  <si>
    <t>Найменування обєкта будівництва/вид будівельних робіт,у тому числі проектні роботи</t>
  </si>
  <si>
    <t>Загальна тривалість будівництва ( рік початку і завершення )</t>
  </si>
  <si>
    <t>Загальна вартість булівництва 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</si>
  <si>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</si>
  <si>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</si>
  <si>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</si>
  <si>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2020 -2021рік</t>
  </si>
  <si>
    <t>2154700000</t>
  </si>
  <si>
    <t xml:space="preserve">Капітальний ремонт внутрішньої системи опалення корпусу №1 (літ.А2) Сиваської ЗОШ І-ІІІ ст. № 1 </t>
  </si>
  <si>
    <t>Додаток 1</t>
  </si>
  <si>
    <t>ДОХОДИ_x000D_
 бюджету Новотроїцької селищної територіальної громади на 2021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</si>
  <si>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</si>
  <si>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</si>
  <si>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</si>
  <si>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</si>
  <si>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</si>
  <si>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</si>
  <si>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</si>
  <si>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</si>
  <si>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</si>
  <si>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</si>
  <si>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</si>
  <si>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</si>
  <si>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</si>
  <si>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</si>
  <si>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</si>
  <si>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</si>
  <si>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</si>
  <si>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</si>
  <si>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</si>
  <si>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</si>
  <si>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</si>
  <si>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</si>
  <si>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</si>
  <si>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</si>
  <si>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</si>
  <si>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</si>
  <si>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</si>
  <si>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</si>
  <si>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</si>
  <si>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</si>
  <si>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</si>
  <si>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</si>
  <si>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</si>
  <si>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</si>
  <si>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</si>
  <si>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</si>
  <si>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</si>
  <si>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</si>
  <si>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</si>
  <si>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</si>
  <si>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</si>
  <si>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</si>
  <si>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</si>
  <si>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</si>
  <si>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</si>
  <si>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</si>
  <si>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</si>
  <si>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</si>
  <si>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</si>
  <si>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</si>
  <si>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</si>
  <si>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</si>
  <si>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</si>
  <si>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</si>
  <si>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</si>
  <si>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</si>
  <si>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</si>
  <si>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</si>
  <si>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</si>
  <si>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</si>
  <si>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</si>
  <si>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</si>
  <si>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</si>
  <si>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</si>
  <si>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</si>
  <si>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</si>
  <si>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</si>
  <si>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</si>
  <si>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</si>
  <si>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</si>
  <si>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</si>
  <si>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</si>
  <si>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</si>
  <si>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</si>
  <si>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</si>
  <si>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</si>
  <si>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</si>
  <si>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</si>
  <si>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</si>
  <si>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</si>
  <si>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</si>
  <si>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</si>
  <si>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</si>
  <si>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</si>
  <si>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</si>
  <si>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</si>
  <si>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</si>
  <si>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</si>
  <si>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</si>
  <si>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</si>
  <si>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</si>
  <si>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</si>
  <si>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</si>
  <si>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Начальник фінансового управління</t>
  </si>
  <si>
    <t>Валентина МУРАВЙОВА</t>
  </si>
  <si>
    <t>видатків бюджету Новотроїцької селищної територіальної громади на 2021 рік</t>
  </si>
  <si>
    <t>Розподіл витрат бюджету Новотроїцької селищної територіальної громади на реалізацію місцевих/регіональних програм у 2021 році</t>
  </si>
  <si>
    <t>1218340</t>
  </si>
  <si>
    <t>8340</t>
  </si>
  <si>
    <t>0540</t>
  </si>
  <si>
    <t>Природоохронні заходи за рахунок цільових фондів</t>
  </si>
  <si>
    <t>0117130</t>
  </si>
  <si>
    <t>1218130</t>
  </si>
  <si>
    <t>1213210</t>
  </si>
  <si>
    <t>0611210</t>
  </si>
  <si>
    <t>Надання освіти за рахунок залишку за  субвенцією з державного бюджету місцевим бюджетам на надання державної підтримки особам з особливими освітніми потребами</t>
  </si>
  <si>
    <t xml:space="preserve">Виготовлення проектно-кошторисної документації по об’єкту «Капітальний ремонт конструктивних елементів та частини покрівлі корпусу №1 Новотроїцької ЗОШ І-ІІІ ступенів №1» за адресою: Херсонська область, смт Новотроїцьке, вул. Соборна, 100 </t>
  </si>
  <si>
    <t xml:space="preserve">до рішення  сесії селищної ради  </t>
  </si>
  <si>
    <t>від 12.02.2021 року № 166</t>
  </si>
  <si>
    <t xml:space="preserve">Додаток 6
до рішення  сесії селищної ради 
від 12.02.2021 р. № 166
</t>
  </si>
  <si>
    <t xml:space="preserve">Додаток 7
до рішення  сесії селищної ради 
від 12.02.2021 р. № 166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</si>
</sst>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5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  <xf numFmtId="4" fontId="0" fillId="0" borderId="0" xfId="0" applyNumberFormat="1"/>
    <xf numFmtId="0" fontId="3" fillId="0" borderId="0" xfId="1" applyNumberFormat="1" applyFont="1" applyFill="1" applyAlignment="1" applyProtection="1"/>
    <xf numFmtId="0" fontId="5" fillId="0" borderId="0" xfId="2"/>
    <xf numFmtId="0" fontId="4" fillId="0" borderId="0" xfId="1" applyNumberFormat="1" applyFont="1" applyFill="1" applyAlignment="1" applyProtection="1">
      <alignment horizontal="left" vertical="center" wrapText="1"/>
    </xf>
    <xf numFmtId="0" fontId="7" fillId="0" borderId="1" xfId="2" applyFont="1" applyBorder="1" applyAlignment="1">
      <alignment horizontal="center" wrapText="1"/>
    </xf>
    <xf numFmtId="0" fontId="6" fillId="0" borderId="0" xfId="1" applyNumberFormat="1" applyFont="1" applyFill="1" applyBorder="1" applyAlignment="1" applyProtection="1">
      <alignment horizontal="center" vertical="top" wrapText="1"/>
    </xf>
    <xf numFmtId="0" fontId="6" fillId="0" borderId="0" xfId="1" applyNumberFormat="1" applyFont="1" applyFill="1" applyBorder="1" applyAlignment="1" applyProtection="1">
      <alignment horizontal="left" vertical="top" wrapText="1"/>
    </xf>
    <xf numFmtId="0" fontId="4" fillId="0" borderId="0" xfId="2" applyFont="1" applyAlignment="1">
      <alignment horizontal="center" wrapText="1"/>
    </xf>
    <xf numFmtId="0" fontId="8" fillId="0" borderId="2" xfId="1" applyNumberFormat="1" applyFont="1" applyFill="1" applyBorder="1" applyAlignment="1" applyProtection="1">
      <alignment horizontal="center" vertical="top" wrapText="1"/>
    </xf>
    <xf numFmtId="49" fontId="9" fillId="0" borderId="2" xfId="2" quotePrefix="1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2" fontId="9" fillId="0" borderId="2" xfId="2" quotePrefix="1" applyNumberFormat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vertical="center" wrapText="1"/>
    </xf>
    <xf numFmtId="4" fontId="9" fillId="0" borderId="2" xfId="1" applyNumberFormat="1" applyFont="1" applyFill="1" applyBorder="1" applyAlignment="1" applyProtection="1">
      <alignment vertical="center" wrapText="1"/>
    </xf>
    <xf numFmtId="49" fontId="3" fillId="0" borderId="2" xfId="2" quotePrefix="1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2" fontId="3" fillId="0" borderId="2" xfId="2" quotePrefix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 applyProtection="1">
      <alignment vertical="center" wrapText="1"/>
    </xf>
    <xf numFmtId="4" fontId="3" fillId="0" borderId="2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left" vertical="top" wrapText="1"/>
    </xf>
    <xf numFmtId="0" fontId="9" fillId="0" borderId="2" xfId="2" applyFont="1" applyFill="1" applyBorder="1" applyAlignment="1">
      <alignment horizontal="left" vertical="center" wrapText="1"/>
    </xf>
    <xf numFmtId="0" fontId="10" fillId="0" borderId="0" xfId="1" applyNumberFormat="1" applyFont="1" applyFill="1" applyAlignment="1" applyProtection="1"/>
    <xf numFmtId="0" fontId="12" fillId="0" borderId="1" xfId="2" applyFont="1" applyBorder="1" applyAlignment="1">
      <alignment horizontal="center" wrapText="1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13" fillId="0" borderId="0" xfId="2" applyFont="1" applyAlignment="1">
      <alignment horizontal="center" wrapText="1"/>
    </xf>
    <xf numFmtId="0" fontId="14" fillId="0" borderId="1" xfId="1" applyNumberFormat="1" applyFont="1" applyFill="1" applyBorder="1" applyAlignment="1" applyProtection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right" vertical="center"/>
    </xf>
    <xf numFmtId="0" fontId="15" fillId="0" borderId="2" xfId="1" applyFont="1" applyBorder="1" applyAlignment="1">
      <alignment horizontal="center" vertical="top" wrapText="1"/>
    </xf>
    <xf numFmtId="0" fontId="15" fillId="0" borderId="6" xfId="1" applyNumberFormat="1" applyFont="1" applyFill="1" applyBorder="1" applyAlignment="1" applyProtection="1">
      <alignment horizontal="center" vertical="top" wrapText="1"/>
    </xf>
    <xf numFmtId="0" fontId="16" fillId="0" borderId="6" xfId="1" applyNumberFormat="1" applyFont="1" applyFill="1" applyBorder="1" applyAlignment="1" applyProtection="1">
      <alignment horizontal="center" vertical="top" wrapText="1"/>
    </xf>
    <xf numFmtId="49" fontId="17" fillId="0" borderId="2" xfId="2" quotePrefix="1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2" fontId="17" fillId="0" borderId="2" xfId="2" quotePrefix="1" applyNumberFormat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 applyProtection="1">
      <alignment vertical="center" wrapText="1"/>
    </xf>
    <xf numFmtId="49" fontId="10" fillId="0" borderId="2" xfId="2" quotePrefix="1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2" fontId="10" fillId="0" borderId="6" xfId="2" applyNumberFormat="1" applyFont="1" applyFill="1" applyBorder="1" applyAlignment="1">
      <alignment horizontal="left" vertical="center" wrapText="1"/>
    </xf>
    <xf numFmtId="4" fontId="10" fillId="0" borderId="2" xfId="1" applyNumberFormat="1" applyFont="1" applyFill="1" applyBorder="1" applyAlignment="1" applyProtection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49" fontId="10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2" fontId="10" fillId="0" borderId="2" xfId="2" applyNumberFormat="1" applyFont="1" applyFill="1" applyBorder="1" applyAlignment="1">
      <alignment horizontal="left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2" fontId="3" fillId="0" borderId="8" xfId="2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wrapText="1"/>
    </xf>
    <xf numFmtId="4" fontId="10" fillId="0" borderId="3" xfId="1" applyNumberFormat="1" applyFont="1" applyFill="1" applyBorder="1" applyAlignment="1" applyProtection="1">
      <alignment vertical="center" wrapText="1"/>
    </xf>
    <xf numFmtId="0" fontId="3" fillId="0" borderId="8" xfId="2" applyFont="1" applyBorder="1" applyAlignment="1">
      <alignment horizontal="left" wrapText="1"/>
    </xf>
    <xf numFmtId="0" fontId="3" fillId="0" borderId="2" xfId="2" applyFont="1" applyBorder="1" applyAlignment="1">
      <alignment wrapText="1"/>
    </xf>
    <xf numFmtId="4" fontId="10" fillId="0" borderId="6" xfId="1" applyNumberFormat="1" applyFont="1" applyFill="1" applyBorder="1" applyAlignment="1" applyProtection="1">
      <alignment vertical="center" wrapText="1"/>
    </xf>
    <xf numFmtId="0" fontId="10" fillId="0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2" xfId="2" applyFont="1" applyBorder="1"/>
    <xf numFmtId="0" fontId="9" fillId="0" borderId="2" xfId="2" applyFont="1" applyBorder="1" applyAlignment="1">
      <alignment wrapText="1"/>
    </xf>
    <xf numFmtId="0" fontId="3" fillId="0" borderId="2" xfId="2" applyFont="1" applyBorder="1" applyAlignment="1">
      <alignment vertical="center" wrapText="1"/>
    </xf>
    <xf numFmtId="49" fontId="10" fillId="0" borderId="2" xfId="2" applyNumberFormat="1" applyFont="1" applyFill="1" applyBorder="1" applyAlignment="1">
      <alignment vertical="center" wrapText="1"/>
    </xf>
    <xf numFmtId="0" fontId="3" fillId="0" borderId="0" xfId="2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3" xfId="2" applyNumberFormat="1" applyFont="1" applyBorder="1" applyAlignment="1">
      <alignment vertical="center"/>
    </xf>
    <xf numFmtId="4" fontId="3" fillId="0" borderId="6" xfId="2" applyNumberFormat="1" applyFont="1" applyBorder="1" applyAlignment="1">
      <alignment vertical="center"/>
    </xf>
    <xf numFmtId="4" fontId="9" fillId="0" borderId="2" xfId="2" applyNumberFormat="1" applyFont="1" applyBorder="1" applyAlignment="1">
      <alignment vertical="center"/>
    </xf>
    <xf numFmtId="0" fontId="0" fillId="0" borderId="2" xfId="0" quotePrefix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vertical="top" wrapText="1"/>
    </xf>
    <xf numFmtId="49" fontId="3" fillId="0" borderId="3" xfId="2" quotePrefix="1" applyNumberFormat="1" applyFont="1" applyFill="1" applyBorder="1" applyAlignment="1">
      <alignment horizontal="center" vertical="center" wrapText="1"/>
    </xf>
    <xf numFmtId="49" fontId="3" fillId="0" borderId="6" xfId="2" quotePrefix="1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2" fontId="3" fillId="0" borderId="3" xfId="2" quotePrefix="1" applyNumberFormat="1" applyFont="1" applyFill="1" applyBorder="1" applyAlignment="1">
      <alignment horizontal="center" vertical="center" wrapText="1"/>
    </xf>
    <xf numFmtId="2" fontId="3" fillId="0" borderId="6" xfId="2" quotePrefix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15" fillId="0" borderId="3" xfId="1" applyNumberFormat="1" applyFont="1" applyFill="1" applyBorder="1" applyAlignment="1" applyProtection="1">
      <alignment horizontal="center" vertical="top" wrapText="1"/>
    </xf>
    <xf numFmtId="0" fontId="15" fillId="0" borderId="6" xfId="1" applyNumberFormat="1" applyFont="1" applyFill="1" applyBorder="1" applyAlignment="1" applyProtection="1">
      <alignment horizontal="center" vertical="top" wrapText="1"/>
    </xf>
    <xf numFmtId="0" fontId="15" fillId="0" borderId="3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5" fillId="0" borderId="3" xfId="1" applyNumberFormat="1" applyFont="1" applyFill="1" applyBorder="1" applyAlignment="1" applyProtection="1">
      <alignment vertical="top" wrapText="1"/>
    </xf>
    <xf numFmtId="0" fontId="15" fillId="0" borderId="6" xfId="1" applyNumberFormat="1" applyFont="1" applyFill="1" applyBorder="1" applyAlignment="1" applyProtection="1">
      <alignment vertical="top" wrapText="1"/>
    </xf>
    <xf numFmtId="0" fontId="15" fillId="0" borderId="4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top" wrapText="1"/>
    </xf>
    <xf numFmtId="0" fontId="3" fillId="0" borderId="3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3" xfId="2" applyFont="1" applyBorder="1" applyAlignment="1">
      <alignment wrapText="1"/>
    </xf>
    <xf numFmtId="0" fontId="3" fillId="0" borderId="7" xfId="2" applyFont="1" applyBorder="1" applyAlignment="1">
      <alignment wrapText="1"/>
    </xf>
    <xf numFmtId="0" fontId="3" fillId="0" borderId="6" xfId="2" applyFont="1" applyBorder="1" applyAlignment="1">
      <alignment wrapText="1"/>
    </xf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/>
    <xf numFmtId="0" fontId="3" fillId="0" borderId="2" xfId="2" applyFont="1" applyBorder="1" applyAlignment="1">
      <alignment wrapText="1"/>
    </xf>
  </cellXfs>
  <cellStyles count="3">
    <cellStyle name="Обычный" xfId="0" builtinId="0"/>
    <cellStyle name="Обычный 2" xfId="2"/>
    <cellStyle name="Обычный_додатки 201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D3" sqref="D3"/>
    </sheetView>
  </sheetViews>
  <sheetFormatPr defaultRowHeight="12.75" x14ac:dyDescent="0.2"/>
  <cols>
    <col min="1" max="1" width="11.28515625" style="21" customWidth="1"/>
    <col min="2" max="2" width="64.42578125" style="21" customWidth="1"/>
    <col min="3" max="3" width="14.140625" style="21" customWidth="1"/>
    <col min="4" max="4" width="14" style="21" customWidth="1"/>
    <col min="5" max="5" width="14.140625" style="21" customWidth="1"/>
    <col min="6" max="6" width="14.7109375" style="21" customWidth="1"/>
    <col min="7" max="16384" width="9.140625" style="21"/>
  </cols>
  <sheetData>
    <row r="1" spans="1:6" x14ac:dyDescent="0.2">
      <c r="D1" s="21" t="s">
        <v>293</v>
      </c>
    </row>
    <row r="2" spans="1:6" x14ac:dyDescent="0.2">
      <c r="D2" s="21" t="s">
        <v>402</v>
      </c>
    </row>
    <row r="3" spans="1:6" x14ac:dyDescent="0.2">
      <c r="D3" s="21" t="s">
        <v>403</v>
      </c>
    </row>
    <row r="5" spans="1:6" ht="25.5" customHeight="1" x14ac:dyDescent="0.2">
      <c r="A5" s="109" t="s">
        <v>294</v>
      </c>
      <c r="B5" s="110"/>
      <c r="C5" s="110"/>
      <c r="D5" s="110"/>
      <c r="E5" s="110"/>
      <c r="F5" s="110"/>
    </row>
    <row r="6" spans="1:6" x14ac:dyDescent="0.2">
      <c r="A6" s="22" t="s">
        <v>291</v>
      </c>
      <c r="B6" s="90"/>
      <c r="C6" s="90"/>
      <c r="D6" s="90"/>
      <c r="E6" s="90"/>
      <c r="F6" s="90"/>
    </row>
    <row r="7" spans="1:6" x14ac:dyDescent="0.2">
      <c r="A7" s="20" t="s">
        <v>222</v>
      </c>
      <c r="F7" s="1" t="s">
        <v>295</v>
      </c>
    </row>
    <row r="8" spans="1:6" x14ac:dyDescent="0.2">
      <c r="A8" s="111" t="s">
        <v>296</v>
      </c>
      <c r="B8" s="111" t="s">
        <v>297</v>
      </c>
      <c r="C8" s="112" t="s">
        <v>237</v>
      </c>
      <c r="D8" s="111" t="s">
        <v>7</v>
      </c>
      <c r="E8" s="111" t="s">
        <v>14</v>
      </c>
      <c r="F8" s="111"/>
    </row>
    <row r="9" spans="1:6" x14ac:dyDescent="0.2">
      <c r="A9" s="111"/>
      <c r="B9" s="111"/>
      <c r="C9" s="111"/>
      <c r="D9" s="111"/>
      <c r="E9" s="111" t="s">
        <v>8</v>
      </c>
      <c r="F9" s="113" t="s">
        <v>15</v>
      </c>
    </row>
    <row r="10" spans="1:6" x14ac:dyDescent="0.2">
      <c r="A10" s="111"/>
      <c r="B10" s="111"/>
      <c r="C10" s="111"/>
      <c r="D10" s="111"/>
      <c r="E10" s="111"/>
      <c r="F10" s="111"/>
    </row>
    <row r="11" spans="1:6" x14ac:dyDescent="0.2">
      <c r="A11" s="89">
        <v>1</v>
      </c>
      <c r="B11" s="89">
        <v>2</v>
      </c>
      <c r="C11" s="88">
        <v>3</v>
      </c>
      <c r="D11" s="89">
        <v>4</v>
      </c>
      <c r="E11" s="89">
        <v>5</v>
      </c>
      <c r="F11" s="89">
        <v>6</v>
      </c>
    </row>
    <row r="12" spans="1:6" x14ac:dyDescent="0.2">
      <c r="A12" s="91">
        <v>10000000</v>
      </c>
      <c r="B12" s="92" t="s">
        <v>298</v>
      </c>
      <c r="C12" s="93">
        <f t="shared" ref="C12:C43" si="0">D12+E12</f>
        <v>151568300</v>
      </c>
      <c r="D12" s="94">
        <v>151546300</v>
      </c>
      <c r="E12" s="94">
        <v>22000</v>
      </c>
      <c r="F12" s="94">
        <v>0</v>
      </c>
    </row>
    <row r="13" spans="1:6" ht="25.5" x14ac:dyDescent="0.2">
      <c r="A13" s="91">
        <v>11000000</v>
      </c>
      <c r="B13" s="92" t="s">
        <v>299</v>
      </c>
      <c r="C13" s="93">
        <f t="shared" si="0"/>
        <v>91589800</v>
      </c>
      <c r="D13" s="94">
        <v>91589800</v>
      </c>
      <c r="E13" s="94">
        <v>0</v>
      </c>
      <c r="F13" s="94">
        <v>0</v>
      </c>
    </row>
    <row r="14" spans="1:6" x14ac:dyDescent="0.2">
      <c r="A14" s="91">
        <v>11010000</v>
      </c>
      <c r="B14" s="92" t="s">
        <v>300</v>
      </c>
      <c r="C14" s="93">
        <f t="shared" si="0"/>
        <v>91431600</v>
      </c>
      <c r="D14" s="94">
        <v>91431600</v>
      </c>
      <c r="E14" s="94">
        <v>0</v>
      </c>
      <c r="F14" s="94">
        <v>0</v>
      </c>
    </row>
    <row r="15" spans="1:6" ht="25.5" x14ac:dyDescent="0.2">
      <c r="A15" s="95">
        <v>11010100</v>
      </c>
      <c r="B15" s="96" t="s">
        <v>301</v>
      </c>
      <c r="C15" s="97">
        <f t="shared" si="0"/>
        <v>66048600</v>
      </c>
      <c r="D15" s="98">
        <v>66048600</v>
      </c>
      <c r="E15" s="98">
        <v>0</v>
      </c>
      <c r="F15" s="98">
        <v>0</v>
      </c>
    </row>
    <row r="16" spans="1:6" ht="38.25" x14ac:dyDescent="0.2">
      <c r="A16" s="95">
        <v>11010200</v>
      </c>
      <c r="B16" s="96" t="s">
        <v>302</v>
      </c>
      <c r="C16" s="97">
        <f t="shared" si="0"/>
        <v>1400000</v>
      </c>
      <c r="D16" s="98">
        <v>1400000</v>
      </c>
      <c r="E16" s="98">
        <v>0</v>
      </c>
      <c r="F16" s="98">
        <v>0</v>
      </c>
    </row>
    <row r="17" spans="1:6" ht="25.5" x14ac:dyDescent="0.2">
      <c r="A17" s="95">
        <v>11010400</v>
      </c>
      <c r="B17" s="96" t="s">
        <v>303</v>
      </c>
      <c r="C17" s="97">
        <f t="shared" si="0"/>
        <v>22523000</v>
      </c>
      <c r="D17" s="98">
        <v>22523000</v>
      </c>
      <c r="E17" s="98">
        <v>0</v>
      </c>
      <c r="F17" s="98">
        <v>0</v>
      </c>
    </row>
    <row r="18" spans="1:6" ht="25.5" x14ac:dyDescent="0.2">
      <c r="A18" s="95">
        <v>11010500</v>
      </c>
      <c r="B18" s="96" t="s">
        <v>304</v>
      </c>
      <c r="C18" s="97">
        <f t="shared" si="0"/>
        <v>1460000</v>
      </c>
      <c r="D18" s="98">
        <v>1460000</v>
      </c>
      <c r="E18" s="98">
        <v>0</v>
      </c>
      <c r="F18" s="98">
        <v>0</v>
      </c>
    </row>
    <row r="19" spans="1:6" x14ac:dyDescent="0.2">
      <c r="A19" s="91">
        <v>11020000</v>
      </c>
      <c r="B19" s="92" t="s">
        <v>305</v>
      </c>
      <c r="C19" s="93">
        <f t="shared" si="0"/>
        <v>158200</v>
      </c>
      <c r="D19" s="94">
        <v>158200</v>
      </c>
      <c r="E19" s="94">
        <v>0</v>
      </c>
      <c r="F19" s="94">
        <v>0</v>
      </c>
    </row>
    <row r="20" spans="1:6" ht="25.5" x14ac:dyDescent="0.2">
      <c r="A20" s="95">
        <v>11020200</v>
      </c>
      <c r="B20" s="96" t="s">
        <v>306</v>
      </c>
      <c r="C20" s="97">
        <f t="shared" si="0"/>
        <v>158200</v>
      </c>
      <c r="D20" s="98">
        <v>158200</v>
      </c>
      <c r="E20" s="98">
        <v>0</v>
      </c>
      <c r="F20" s="98">
        <v>0</v>
      </c>
    </row>
    <row r="21" spans="1:6" x14ac:dyDescent="0.2">
      <c r="A21" s="91">
        <v>13000000</v>
      </c>
      <c r="B21" s="92" t="s">
        <v>307</v>
      </c>
      <c r="C21" s="93">
        <f t="shared" si="0"/>
        <v>34600</v>
      </c>
      <c r="D21" s="94">
        <v>34600</v>
      </c>
      <c r="E21" s="94">
        <v>0</v>
      </c>
      <c r="F21" s="94">
        <v>0</v>
      </c>
    </row>
    <row r="22" spans="1:6" x14ac:dyDescent="0.2">
      <c r="A22" s="91">
        <v>13020000</v>
      </c>
      <c r="B22" s="92" t="s">
        <v>308</v>
      </c>
      <c r="C22" s="93">
        <f t="shared" si="0"/>
        <v>18300</v>
      </c>
      <c r="D22" s="94">
        <v>18300</v>
      </c>
      <c r="E22" s="94">
        <v>0</v>
      </c>
      <c r="F22" s="94">
        <v>0</v>
      </c>
    </row>
    <row r="23" spans="1:6" ht="25.5" x14ac:dyDescent="0.2">
      <c r="A23" s="95">
        <v>13020200</v>
      </c>
      <c r="B23" s="96" t="s">
        <v>309</v>
      </c>
      <c r="C23" s="97">
        <f t="shared" si="0"/>
        <v>18300</v>
      </c>
      <c r="D23" s="98">
        <v>18300</v>
      </c>
      <c r="E23" s="98">
        <v>0</v>
      </c>
      <c r="F23" s="98">
        <v>0</v>
      </c>
    </row>
    <row r="24" spans="1:6" x14ac:dyDescent="0.2">
      <c r="A24" s="91">
        <v>13030000</v>
      </c>
      <c r="B24" s="92" t="s">
        <v>310</v>
      </c>
      <c r="C24" s="93">
        <f t="shared" si="0"/>
        <v>16300</v>
      </c>
      <c r="D24" s="94">
        <v>16300</v>
      </c>
      <c r="E24" s="94">
        <v>0</v>
      </c>
      <c r="F24" s="94">
        <v>0</v>
      </c>
    </row>
    <row r="25" spans="1:6" ht="25.5" x14ac:dyDescent="0.2">
      <c r="A25" s="95">
        <v>13030100</v>
      </c>
      <c r="B25" s="96" t="s">
        <v>311</v>
      </c>
      <c r="C25" s="97">
        <f t="shared" si="0"/>
        <v>16300</v>
      </c>
      <c r="D25" s="98">
        <v>16300</v>
      </c>
      <c r="E25" s="98">
        <v>0</v>
      </c>
      <c r="F25" s="98">
        <v>0</v>
      </c>
    </row>
    <row r="26" spans="1:6" x14ac:dyDescent="0.2">
      <c r="A26" s="91">
        <v>14000000</v>
      </c>
      <c r="B26" s="92" t="s">
        <v>312</v>
      </c>
      <c r="C26" s="93">
        <f t="shared" si="0"/>
        <v>7262700</v>
      </c>
      <c r="D26" s="94">
        <v>7262700</v>
      </c>
      <c r="E26" s="94">
        <v>0</v>
      </c>
      <c r="F26" s="94">
        <v>0</v>
      </c>
    </row>
    <row r="27" spans="1:6" x14ac:dyDescent="0.2">
      <c r="A27" s="91">
        <v>14020000</v>
      </c>
      <c r="B27" s="92" t="s">
        <v>313</v>
      </c>
      <c r="C27" s="93">
        <f t="shared" si="0"/>
        <v>1509200</v>
      </c>
      <c r="D27" s="94">
        <v>1509200</v>
      </c>
      <c r="E27" s="94">
        <v>0</v>
      </c>
      <c r="F27" s="94">
        <v>0</v>
      </c>
    </row>
    <row r="28" spans="1:6" x14ac:dyDescent="0.2">
      <c r="A28" s="95">
        <v>14021900</v>
      </c>
      <c r="B28" s="96" t="s">
        <v>314</v>
      </c>
      <c r="C28" s="97">
        <f t="shared" si="0"/>
        <v>1509200</v>
      </c>
      <c r="D28" s="98">
        <v>1509200</v>
      </c>
      <c r="E28" s="98">
        <v>0</v>
      </c>
      <c r="F28" s="98">
        <v>0</v>
      </c>
    </row>
    <row r="29" spans="1:6" ht="25.5" x14ac:dyDescent="0.2">
      <c r="A29" s="91">
        <v>14030000</v>
      </c>
      <c r="B29" s="92" t="s">
        <v>315</v>
      </c>
      <c r="C29" s="93">
        <f t="shared" si="0"/>
        <v>5384400</v>
      </c>
      <c r="D29" s="94">
        <v>5384400</v>
      </c>
      <c r="E29" s="94">
        <v>0</v>
      </c>
      <c r="F29" s="94">
        <v>0</v>
      </c>
    </row>
    <row r="30" spans="1:6" x14ac:dyDescent="0.2">
      <c r="A30" s="95">
        <v>14031900</v>
      </c>
      <c r="B30" s="96" t="s">
        <v>314</v>
      </c>
      <c r="C30" s="97">
        <f t="shared" si="0"/>
        <v>5384400</v>
      </c>
      <c r="D30" s="98">
        <v>5384400</v>
      </c>
      <c r="E30" s="98">
        <v>0</v>
      </c>
      <c r="F30" s="98">
        <v>0</v>
      </c>
    </row>
    <row r="31" spans="1:6" ht="25.5" x14ac:dyDescent="0.2">
      <c r="A31" s="95">
        <v>14040000</v>
      </c>
      <c r="B31" s="96" t="s">
        <v>316</v>
      </c>
      <c r="C31" s="97">
        <f t="shared" si="0"/>
        <v>369100</v>
      </c>
      <c r="D31" s="98">
        <v>369100</v>
      </c>
      <c r="E31" s="98">
        <v>0</v>
      </c>
      <c r="F31" s="98">
        <v>0</v>
      </c>
    </row>
    <row r="32" spans="1:6" ht="25.5" x14ac:dyDescent="0.2">
      <c r="A32" s="91">
        <v>18000000</v>
      </c>
      <c r="B32" s="92" t="s">
        <v>317</v>
      </c>
      <c r="C32" s="93">
        <f t="shared" si="0"/>
        <v>52659200</v>
      </c>
      <c r="D32" s="94">
        <v>52659200</v>
      </c>
      <c r="E32" s="94">
        <v>0</v>
      </c>
      <c r="F32" s="94">
        <v>0</v>
      </c>
    </row>
    <row r="33" spans="1:6" x14ac:dyDescent="0.2">
      <c r="A33" s="91">
        <v>18010000</v>
      </c>
      <c r="B33" s="92" t="s">
        <v>318</v>
      </c>
      <c r="C33" s="93">
        <f t="shared" si="0"/>
        <v>26182800</v>
      </c>
      <c r="D33" s="94">
        <v>26182800</v>
      </c>
      <c r="E33" s="94">
        <v>0</v>
      </c>
      <c r="F33" s="94">
        <v>0</v>
      </c>
    </row>
    <row r="34" spans="1:6" ht="25.5" x14ac:dyDescent="0.2">
      <c r="A34" s="95">
        <v>18010100</v>
      </c>
      <c r="B34" s="96" t="s">
        <v>319</v>
      </c>
      <c r="C34" s="97">
        <f t="shared" si="0"/>
        <v>30400</v>
      </c>
      <c r="D34" s="98">
        <v>30400</v>
      </c>
      <c r="E34" s="98">
        <v>0</v>
      </c>
      <c r="F34" s="98">
        <v>0</v>
      </c>
    </row>
    <row r="35" spans="1:6" ht="25.5" x14ac:dyDescent="0.2">
      <c r="A35" s="95">
        <v>18010200</v>
      </c>
      <c r="B35" s="96" t="s">
        <v>320</v>
      </c>
      <c r="C35" s="97">
        <f t="shared" si="0"/>
        <v>104700</v>
      </c>
      <c r="D35" s="98">
        <v>104700</v>
      </c>
      <c r="E35" s="98">
        <v>0</v>
      </c>
      <c r="F35" s="98">
        <v>0</v>
      </c>
    </row>
    <row r="36" spans="1:6" ht="25.5" x14ac:dyDescent="0.2">
      <c r="A36" s="95">
        <v>18010300</v>
      </c>
      <c r="B36" s="96" t="s">
        <v>321</v>
      </c>
      <c r="C36" s="97">
        <f t="shared" si="0"/>
        <v>272100</v>
      </c>
      <c r="D36" s="98">
        <v>272100</v>
      </c>
      <c r="E36" s="98">
        <v>0</v>
      </c>
      <c r="F36" s="98">
        <v>0</v>
      </c>
    </row>
    <row r="37" spans="1:6" ht="25.5" x14ac:dyDescent="0.2">
      <c r="A37" s="95">
        <v>18010400</v>
      </c>
      <c r="B37" s="96" t="s">
        <v>322</v>
      </c>
      <c r="C37" s="97">
        <f t="shared" si="0"/>
        <v>280800</v>
      </c>
      <c r="D37" s="98">
        <v>280800</v>
      </c>
      <c r="E37" s="98">
        <v>0</v>
      </c>
      <c r="F37" s="98">
        <v>0</v>
      </c>
    </row>
    <row r="38" spans="1:6" x14ac:dyDescent="0.2">
      <c r="A38" s="95">
        <v>18010500</v>
      </c>
      <c r="B38" s="96" t="s">
        <v>323</v>
      </c>
      <c r="C38" s="97">
        <f t="shared" si="0"/>
        <v>2915200</v>
      </c>
      <c r="D38" s="98">
        <v>2915200</v>
      </c>
      <c r="E38" s="98">
        <v>0</v>
      </c>
      <c r="F38" s="98">
        <v>0</v>
      </c>
    </row>
    <row r="39" spans="1:6" x14ac:dyDescent="0.2">
      <c r="A39" s="95">
        <v>18010600</v>
      </c>
      <c r="B39" s="96" t="s">
        <v>324</v>
      </c>
      <c r="C39" s="97">
        <f t="shared" si="0"/>
        <v>9650600</v>
      </c>
      <c r="D39" s="98">
        <v>9650600</v>
      </c>
      <c r="E39" s="98">
        <v>0</v>
      </c>
      <c r="F39" s="98">
        <v>0</v>
      </c>
    </row>
    <row r="40" spans="1:6" x14ac:dyDescent="0.2">
      <c r="A40" s="95">
        <v>18010700</v>
      </c>
      <c r="B40" s="96" t="s">
        <v>325</v>
      </c>
      <c r="C40" s="97">
        <f t="shared" si="0"/>
        <v>7363400</v>
      </c>
      <c r="D40" s="98">
        <v>7363400</v>
      </c>
      <c r="E40" s="98">
        <v>0</v>
      </c>
      <c r="F40" s="98">
        <v>0</v>
      </c>
    </row>
    <row r="41" spans="1:6" x14ac:dyDescent="0.2">
      <c r="A41" s="95">
        <v>18010900</v>
      </c>
      <c r="B41" s="96" t="s">
        <v>326</v>
      </c>
      <c r="C41" s="97">
        <f t="shared" si="0"/>
        <v>5400600</v>
      </c>
      <c r="D41" s="98">
        <v>5400600</v>
      </c>
      <c r="E41" s="98">
        <v>0</v>
      </c>
      <c r="F41" s="98">
        <v>0</v>
      </c>
    </row>
    <row r="42" spans="1:6" x14ac:dyDescent="0.2">
      <c r="A42" s="95">
        <v>18011000</v>
      </c>
      <c r="B42" s="96" t="s">
        <v>327</v>
      </c>
      <c r="C42" s="97">
        <f t="shared" si="0"/>
        <v>78000</v>
      </c>
      <c r="D42" s="98">
        <v>78000</v>
      </c>
      <c r="E42" s="98">
        <v>0</v>
      </c>
      <c r="F42" s="98">
        <v>0</v>
      </c>
    </row>
    <row r="43" spans="1:6" x14ac:dyDescent="0.2">
      <c r="A43" s="95">
        <v>18011100</v>
      </c>
      <c r="B43" s="96" t="s">
        <v>328</v>
      </c>
      <c r="C43" s="97">
        <f t="shared" si="0"/>
        <v>87000</v>
      </c>
      <c r="D43" s="98">
        <v>87000</v>
      </c>
      <c r="E43" s="98">
        <v>0</v>
      </c>
      <c r="F43" s="98">
        <v>0</v>
      </c>
    </row>
    <row r="44" spans="1:6" x14ac:dyDescent="0.2">
      <c r="A44" s="91">
        <v>18030000</v>
      </c>
      <c r="B44" s="92" t="s">
        <v>329</v>
      </c>
      <c r="C44" s="93">
        <f t="shared" ref="C44:C75" si="1">D44+E44</f>
        <v>2200</v>
      </c>
      <c r="D44" s="94">
        <v>2200</v>
      </c>
      <c r="E44" s="94">
        <v>0</v>
      </c>
      <c r="F44" s="94">
        <v>0</v>
      </c>
    </row>
    <row r="45" spans="1:6" x14ac:dyDescent="0.2">
      <c r="A45" s="95">
        <v>18030200</v>
      </c>
      <c r="B45" s="96" t="s">
        <v>330</v>
      </c>
      <c r="C45" s="97">
        <f t="shared" si="1"/>
        <v>2200</v>
      </c>
      <c r="D45" s="98">
        <v>2200</v>
      </c>
      <c r="E45" s="98">
        <v>0</v>
      </c>
      <c r="F45" s="98">
        <v>0</v>
      </c>
    </row>
    <row r="46" spans="1:6" x14ac:dyDescent="0.2">
      <c r="A46" s="91">
        <v>18050000</v>
      </c>
      <c r="B46" s="92" t="s">
        <v>331</v>
      </c>
      <c r="C46" s="93">
        <f t="shared" si="1"/>
        <v>26474200</v>
      </c>
      <c r="D46" s="94">
        <v>26474200</v>
      </c>
      <c r="E46" s="94">
        <v>0</v>
      </c>
      <c r="F46" s="94">
        <v>0</v>
      </c>
    </row>
    <row r="47" spans="1:6" x14ac:dyDescent="0.2">
      <c r="A47" s="95">
        <v>18050300</v>
      </c>
      <c r="B47" s="96" t="s">
        <v>332</v>
      </c>
      <c r="C47" s="97">
        <f t="shared" si="1"/>
        <v>859000</v>
      </c>
      <c r="D47" s="98">
        <v>859000</v>
      </c>
      <c r="E47" s="98">
        <v>0</v>
      </c>
      <c r="F47" s="98">
        <v>0</v>
      </c>
    </row>
    <row r="48" spans="1:6" x14ac:dyDescent="0.2">
      <c r="A48" s="95">
        <v>18050400</v>
      </c>
      <c r="B48" s="96" t="s">
        <v>333</v>
      </c>
      <c r="C48" s="97">
        <f t="shared" si="1"/>
        <v>8096600</v>
      </c>
      <c r="D48" s="98">
        <v>8096600</v>
      </c>
      <c r="E48" s="98">
        <v>0</v>
      </c>
      <c r="F48" s="98">
        <v>0</v>
      </c>
    </row>
    <row r="49" spans="1:6" ht="38.25" x14ac:dyDescent="0.2">
      <c r="A49" s="95">
        <v>18050500</v>
      </c>
      <c r="B49" s="96" t="s">
        <v>334</v>
      </c>
      <c r="C49" s="97">
        <f t="shared" si="1"/>
        <v>17518600</v>
      </c>
      <c r="D49" s="98">
        <v>17518600</v>
      </c>
      <c r="E49" s="98">
        <v>0</v>
      </c>
      <c r="F49" s="98">
        <v>0</v>
      </c>
    </row>
    <row r="50" spans="1:6" x14ac:dyDescent="0.2">
      <c r="A50" s="91">
        <v>19000000</v>
      </c>
      <c r="B50" s="92" t="s">
        <v>335</v>
      </c>
      <c r="C50" s="93">
        <f t="shared" si="1"/>
        <v>22000</v>
      </c>
      <c r="D50" s="94">
        <v>0</v>
      </c>
      <c r="E50" s="94">
        <v>22000</v>
      </c>
      <c r="F50" s="94">
        <v>0</v>
      </c>
    </row>
    <row r="51" spans="1:6" x14ac:dyDescent="0.2">
      <c r="A51" s="91">
        <v>19010000</v>
      </c>
      <c r="B51" s="92" t="s">
        <v>336</v>
      </c>
      <c r="C51" s="93">
        <f t="shared" si="1"/>
        <v>22000</v>
      </c>
      <c r="D51" s="94">
        <v>0</v>
      </c>
      <c r="E51" s="94">
        <v>22000</v>
      </c>
      <c r="F51" s="94">
        <v>0</v>
      </c>
    </row>
    <row r="52" spans="1:6" ht="38.25" x14ac:dyDescent="0.2">
      <c r="A52" s="95">
        <v>19010100</v>
      </c>
      <c r="B52" s="96" t="s">
        <v>337</v>
      </c>
      <c r="C52" s="97">
        <f t="shared" si="1"/>
        <v>8200</v>
      </c>
      <c r="D52" s="98">
        <v>0</v>
      </c>
      <c r="E52" s="98">
        <v>8200</v>
      </c>
      <c r="F52" s="98">
        <v>0</v>
      </c>
    </row>
    <row r="53" spans="1:6" ht="38.25" x14ac:dyDescent="0.2">
      <c r="A53" s="95">
        <v>19010300</v>
      </c>
      <c r="B53" s="96" t="s">
        <v>338</v>
      </c>
      <c r="C53" s="97">
        <f t="shared" si="1"/>
        <v>13800</v>
      </c>
      <c r="D53" s="98">
        <v>0</v>
      </c>
      <c r="E53" s="98">
        <v>13800</v>
      </c>
      <c r="F53" s="98">
        <v>0</v>
      </c>
    </row>
    <row r="54" spans="1:6" x14ac:dyDescent="0.2">
      <c r="A54" s="91">
        <v>20000000</v>
      </c>
      <c r="B54" s="92" t="s">
        <v>339</v>
      </c>
      <c r="C54" s="93">
        <f t="shared" si="1"/>
        <v>7807000</v>
      </c>
      <c r="D54" s="94">
        <v>5228600</v>
      </c>
      <c r="E54" s="94">
        <v>2578400</v>
      </c>
      <c r="F54" s="94">
        <v>0</v>
      </c>
    </row>
    <row r="55" spans="1:6" x14ac:dyDescent="0.2">
      <c r="A55" s="91">
        <v>21000000</v>
      </c>
      <c r="B55" s="92" t="s">
        <v>340</v>
      </c>
      <c r="C55" s="93">
        <f t="shared" si="1"/>
        <v>467300</v>
      </c>
      <c r="D55" s="94">
        <v>467300</v>
      </c>
      <c r="E55" s="94">
        <v>0</v>
      </c>
      <c r="F55" s="94">
        <v>0</v>
      </c>
    </row>
    <row r="56" spans="1:6" ht="51" x14ac:dyDescent="0.2">
      <c r="A56" s="91">
        <v>21010000</v>
      </c>
      <c r="B56" s="92" t="s">
        <v>341</v>
      </c>
      <c r="C56" s="93">
        <f t="shared" si="1"/>
        <v>74200</v>
      </c>
      <c r="D56" s="94">
        <v>74200</v>
      </c>
      <c r="E56" s="94">
        <v>0</v>
      </c>
      <c r="F56" s="94">
        <v>0</v>
      </c>
    </row>
    <row r="57" spans="1:6" ht="25.5" x14ac:dyDescent="0.2">
      <c r="A57" s="95">
        <v>21010300</v>
      </c>
      <c r="B57" s="96" t="s">
        <v>342</v>
      </c>
      <c r="C57" s="97">
        <f t="shared" si="1"/>
        <v>74200</v>
      </c>
      <c r="D57" s="98">
        <v>74200</v>
      </c>
      <c r="E57" s="98">
        <v>0</v>
      </c>
      <c r="F57" s="98">
        <v>0</v>
      </c>
    </row>
    <row r="58" spans="1:6" x14ac:dyDescent="0.2">
      <c r="A58" s="91">
        <v>21080000</v>
      </c>
      <c r="B58" s="92" t="s">
        <v>343</v>
      </c>
      <c r="C58" s="93">
        <f t="shared" si="1"/>
        <v>393100</v>
      </c>
      <c r="D58" s="94">
        <v>393100</v>
      </c>
      <c r="E58" s="94">
        <v>0</v>
      </c>
      <c r="F58" s="94">
        <v>0</v>
      </c>
    </row>
    <row r="59" spans="1:6" x14ac:dyDescent="0.2">
      <c r="A59" s="95">
        <v>21081100</v>
      </c>
      <c r="B59" s="96" t="s">
        <v>344</v>
      </c>
      <c r="C59" s="97">
        <f t="shared" si="1"/>
        <v>20400</v>
      </c>
      <c r="D59" s="98">
        <v>20400</v>
      </c>
      <c r="E59" s="98">
        <v>0</v>
      </c>
      <c r="F59" s="98">
        <v>0</v>
      </c>
    </row>
    <row r="60" spans="1:6" ht="25.5" x14ac:dyDescent="0.2">
      <c r="A60" s="95">
        <v>21081500</v>
      </c>
      <c r="B60" s="96" t="s">
        <v>345</v>
      </c>
      <c r="C60" s="97">
        <f t="shared" si="1"/>
        <v>372700</v>
      </c>
      <c r="D60" s="98">
        <v>372700</v>
      </c>
      <c r="E60" s="98">
        <v>0</v>
      </c>
      <c r="F60" s="98">
        <v>0</v>
      </c>
    </row>
    <row r="61" spans="1:6" ht="25.5" x14ac:dyDescent="0.2">
      <c r="A61" s="91">
        <v>22000000</v>
      </c>
      <c r="B61" s="92" t="s">
        <v>346</v>
      </c>
      <c r="C61" s="93">
        <f t="shared" si="1"/>
        <v>4706700</v>
      </c>
      <c r="D61" s="94">
        <v>4706700</v>
      </c>
      <c r="E61" s="94">
        <v>0</v>
      </c>
      <c r="F61" s="94">
        <v>0</v>
      </c>
    </row>
    <row r="62" spans="1:6" x14ac:dyDescent="0.2">
      <c r="A62" s="91">
        <v>22010000</v>
      </c>
      <c r="B62" s="92" t="s">
        <v>347</v>
      </c>
      <c r="C62" s="93">
        <f t="shared" si="1"/>
        <v>2695700</v>
      </c>
      <c r="D62" s="94">
        <v>2695700</v>
      </c>
      <c r="E62" s="94">
        <v>0</v>
      </c>
      <c r="F62" s="94">
        <v>0</v>
      </c>
    </row>
    <row r="63" spans="1:6" ht="25.5" x14ac:dyDescent="0.2">
      <c r="A63" s="95">
        <v>22010300</v>
      </c>
      <c r="B63" s="96" t="s">
        <v>348</v>
      </c>
      <c r="C63" s="97">
        <f t="shared" si="1"/>
        <v>91400</v>
      </c>
      <c r="D63" s="98">
        <v>91400</v>
      </c>
      <c r="E63" s="98">
        <v>0</v>
      </c>
      <c r="F63" s="98">
        <v>0</v>
      </c>
    </row>
    <row r="64" spans="1:6" x14ac:dyDescent="0.2">
      <c r="A64" s="95">
        <v>22012500</v>
      </c>
      <c r="B64" s="96" t="s">
        <v>349</v>
      </c>
      <c r="C64" s="97">
        <f t="shared" si="1"/>
        <v>2021600</v>
      </c>
      <c r="D64" s="98">
        <v>2021600</v>
      </c>
      <c r="E64" s="98">
        <v>0</v>
      </c>
      <c r="F64" s="98">
        <v>0</v>
      </c>
    </row>
    <row r="65" spans="1:6" ht="25.5" x14ac:dyDescent="0.2">
      <c r="A65" s="95">
        <v>22012600</v>
      </c>
      <c r="B65" s="96" t="s">
        <v>350</v>
      </c>
      <c r="C65" s="97">
        <f t="shared" si="1"/>
        <v>582700</v>
      </c>
      <c r="D65" s="98">
        <v>582700</v>
      </c>
      <c r="E65" s="98">
        <v>0</v>
      </c>
      <c r="F65" s="98">
        <v>0</v>
      </c>
    </row>
    <row r="66" spans="1:6" ht="25.5" x14ac:dyDescent="0.2">
      <c r="A66" s="91">
        <v>22080000</v>
      </c>
      <c r="B66" s="92" t="s">
        <v>351</v>
      </c>
      <c r="C66" s="93">
        <f t="shared" si="1"/>
        <v>1955800</v>
      </c>
      <c r="D66" s="94">
        <v>1955800</v>
      </c>
      <c r="E66" s="94">
        <v>0</v>
      </c>
      <c r="F66" s="94">
        <v>0</v>
      </c>
    </row>
    <row r="67" spans="1:6" ht="25.5" x14ac:dyDescent="0.2">
      <c r="A67" s="95">
        <v>22080400</v>
      </c>
      <c r="B67" s="96" t="s">
        <v>352</v>
      </c>
      <c r="C67" s="97">
        <f t="shared" si="1"/>
        <v>1955800</v>
      </c>
      <c r="D67" s="98">
        <v>1955800</v>
      </c>
      <c r="E67" s="98">
        <v>0</v>
      </c>
      <c r="F67" s="98">
        <v>0</v>
      </c>
    </row>
    <row r="68" spans="1:6" x14ac:dyDescent="0.2">
      <c r="A68" s="91">
        <v>22090000</v>
      </c>
      <c r="B68" s="92" t="s">
        <v>353</v>
      </c>
      <c r="C68" s="93">
        <f t="shared" si="1"/>
        <v>41300</v>
      </c>
      <c r="D68" s="94">
        <v>41300</v>
      </c>
      <c r="E68" s="94">
        <v>0</v>
      </c>
      <c r="F68" s="94">
        <v>0</v>
      </c>
    </row>
    <row r="69" spans="1:6" ht="38.25" x14ac:dyDescent="0.2">
      <c r="A69" s="95">
        <v>22090100</v>
      </c>
      <c r="B69" s="96" t="s">
        <v>354</v>
      </c>
      <c r="C69" s="97">
        <f t="shared" si="1"/>
        <v>28500</v>
      </c>
      <c r="D69" s="98">
        <v>28500</v>
      </c>
      <c r="E69" s="98">
        <v>0</v>
      </c>
      <c r="F69" s="98">
        <v>0</v>
      </c>
    </row>
    <row r="70" spans="1:6" x14ac:dyDescent="0.2">
      <c r="A70" s="95">
        <v>22090200</v>
      </c>
      <c r="B70" s="96" t="s">
        <v>355</v>
      </c>
      <c r="C70" s="97">
        <f t="shared" si="1"/>
        <v>800</v>
      </c>
      <c r="D70" s="98">
        <v>800</v>
      </c>
      <c r="E70" s="98">
        <v>0</v>
      </c>
      <c r="F70" s="98">
        <v>0</v>
      </c>
    </row>
    <row r="71" spans="1:6" ht="25.5" x14ac:dyDescent="0.2">
      <c r="A71" s="95">
        <v>22090400</v>
      </c>
      <c r="B71" s="96" t="s">
        <v>356</v>
      </c>
      <c r="C71" s="97">
        <f t="shared" si="1"/>
        <v>12000</v>
      </c>
      <c r="D71" s="98">
        <v>12000</v>
      </c>
      <c r="E71" s="98">
        <v>0</v>
      </c>
      <c r="F71" s="98">
        <v>0</v>
      </c>
    </row>
    <row r="72" spans="1:6" ht="51" x14ac:dyDescent="0.2">
      <c r="A72" s="95">
        <v>22130000</v>
      </c>
      <c r="B72" s="96" t="s">
        <v>357</v>
      </c>
      <c r="C72" s="97">
        <f t="shared" si="1"/>
        <v>13900</v>
      </c>
      <c r="D72" s="98">
        <v>13900</v>
      </c>
      <c r="E72" s="98">
        <v>0</v>
      </c>
      <c r="F72" s="98">
        <v>0</v>
      </c>
    </row>
    <row r="73" spans="1:6" x14ac:dyDescent="0.2">
      <c r="A73" s="91">
        <v>24000000</v>
      </c>
      <c r="B73" s="92" t="s">
        <v>358</v>
      </c>
      <c r="C73" s="93">
        <f t="shared" si="1"/>
        <v>55600</v>
      </c>
      <c r="D73" s="94">
        <v>54600</v>
      </c>
      <c r="E73" s="94">
        <v>1000</v>
      </c>
      <c r="F73" s="94">
        <v>0</v>
      </c>
    </row>
    <row r="74" spans="1:6" x14ac:dyDescent="0.2">
      <c r="A74" s="91">
        <v>24060000</v>
      </c>
      <c r="B74" s="92" t="s">
        <v>343</v>
      </c>
      <c r="C74" s="93">
        <f t="shared" si="1"/>
        <v>55600</v>
      </c>
      <c r="D74" s="94">
        <v>54600</v>
      </c>
      <c r="E74" s="94">
        <v>1000</v>
      </c>
      <c r="F74" s="94">
        <v>0</v>
      </c>
    </row>
    <row r="75" spans="1:6" x14ac:dyDescent="0.2">
      <c r="A75" s="95">
        <v>24060300</v>
      </c>
      <c r="B75" s="96" t="s">
        <v>343</v>
      </c>
      <c r="C75" s="97">
        <f t="shared" si="1"/>
        <v>54600</v>
      </c>
      <c r="D75" s="98">
        <v>54600</v>
      </c>
      <c r="E75" s="98">
        <v>0</v>
      </c>
      <c r="F75" s="98">
        <v>0</v>
      </c>
    </row>
    <row r="76" spans="1:6" ht="38.25" x14ac:dyDescent="0.2">
      <c r="A76" s="95">
        <v>24062100</v>
      </c>
      <c r="B76" s="96" t="s">
        <v>359</v>
      </c>
      <c r="C76" s="97">
        <f t="shared" ref="C76:C104" si="2">D76+E76</f>
        <v>1000</v>
      </c>
      <c r="D76" s="98">
        <v>0</v>
      </c>
      <c r="E76" s="98">
        <v>1000</v>
      </c>
      <c r="F76" s="98">
        <v>0</v>
      </c>
    </row>
    <row r="77" spans="1:6" x14ac:dyDescent="0.2">
      <c r="A77" s="91">
        <v>25000000</v>
      </c>
      <c r="B77" s="92" t="s">
        <v>360</v>
      </c>
      <c r="C77" s="93">
        <f t="shared" si="2"/>
        <v>2577400</v>
      </c>
      <c r="D77" s="94">
        <v>0</v>
      </c>
      <c r="E77" s="94">
        <v>2577400</v>
      </c>
      <c r="F77" s="94">
        <v>0</v>
      </c>
    </row>
    <row r="78" spans="1:6" ht="25.5" x14ac:dyDescent="0.2">
      <c r="A78" s="91">
        <v>25010000</v>
      </c>
      <c r="B78" s="92" t="s">
        <v>361</v>
      </c>
      <c r="C78" s="93">
        <f t="shared" si="2"/>
        <v>2187900</v>
      </c>
      <c r="D78" s="94">
        <v>0</v>
      </c>
      <c r="E78" s="94">
        <v>2187900</v>
      </c>
      <c r="F78" s="94">
        <v>0</v>
      </c>
    </row>
    <row r="79" spans="1:6" ht="25.5" x14ac:dyDescent="0.2">
      <c r="A79" s="95">
        <v>25010100</v>
      </c>
      <c r="B79" s="96" t="s">
        <v>362</v>
      </c>
      <c r="C79" s="97">
        <f t="shared" si="2"/>
        <v>1883500</v>
      </c>
      <c r="D79" s="98">
        <v>0</v>
      </c>
      <c r="E79" s="98">
        <v>1883500</v>
      </c>
      <c r="F79" s="98">
        <v>0</v>
      </c>
    </row>
    <row r="80" spans="1:6" ht="25.5" x14ac:dyDescent="0.2">
      <c r="A80" s="95">
        <v>25010300</v>
      </c>
      <c r="B80" s="96" t="s">
        <v>363</v>
      </c>
      <c r="C80" s="97">
        <f t="shared" si="2"/>
        <v>304400</v>
      </c>
      <c r="D80" s="98">
        <v>0</v>
      </c>
      <c r="E80" s="98">
        <v>304400</v>
      </c>
      <c r="F80" s="98">
        <v>0</v>
      </c>
    </row>
    <row r="81" spans="1:6" x14ac:dyDescent="0.2">
      <c r="A81" s="91">
        <v>25020000</v>
      </c>
      <c r="B81" s="92" t="s">
        <v>364</v>
      </c>
      <c r="C81" s="93">
        <f t="shared" si="2"/>
        <v>389500</v>
      </c>
      <c r="D81" s="94">
        <v>0</v>
      </c>
      <c r="E81" s="94">
        <v>389500</v>
      </c>
      <c r="F81" s="94">
        <v>0</v>
      </c>
    </row>
    <row r="82" spans="1:6" ht="51" x14ac:dyDescent="0.2">
      <c r="A82" s="95">
        <v>25020200</v>
      </c>
      <c r="B82" s="96" t="s">
        <v>365</v>
      </c>
      <c r="C82" s="97">
        <f t="shared" si="2"/>
        <v>389500</v>
      </c>
      <c r="D82" s="98">
        <v>0</v>
      </c>
      <c r="E82" s="98">
        <v>389500</v>
      </c>
      <c r="F82" s="98">
        <v>0</v>
      </c>
    </row>
    <row r="83" spans="1:6" x14ac:dyDescent="0.2">
      <c r="A83" s="91">
        <v>30000000</v>
      </c>
      <c r="B83" s="92" t="s">
        <v>366</v>
      </c>
      <c r="C83" s="93">
        <f t="shared" si="2"/>
        <v>626674</v>
      </c>
      <c r="D83" s="94">
        <v>6300</v>
      </c>
      <c r="E83" s="94">
        <v>620374</v>
      </c>
      <c r="F83" s="94">
        <v>620374</v>
      </c>
    </row>
    <row r="84" spans="1:6" x14ac:dyDescent="0.2">
      <c r="A84" s="91">
        <v>31000000</v>
      </c>
      <c r="B84" s="92" t="s">
        <v>367</v>
      </c>
      <c r="C84" s="93">
        <f t="shared" si="2"/>
        <v>6300</v>
      </c>
      <c r="D84" s="94">
        <v>6300</v>
      </c>
      <c r="E84" s="94">
        <v>0</v>
      </c>
      <c r="F84" s="94">
        <v>0</v>
      </c>
    </row>
    <row r="85" spans="1:6" ht="51" x14ac:dyDescent="0.2">
      <c r="A85" s="91">
        <v>31010000</v>
      </c>
      <c r="B85" s="92" t="s">
        <v>368</v>
      </c>
      <c r="C85" s="93">
        <f t="shared" si="2"/>
        <v>6300</v>
      </c>
      <c r="D85" s="94">
        <v>6300</v>
      </c>
      <c r="E85" s="94">
        <v>0</v>
      </c>
      <c r="F85" s="94">
        <v>0</v>
      </c>
    </row>
    <row r="86" spans="1:6" ht="51" x14ac:dyDescent="0.2">
      <c r="A86" s="95">
        <v>31010200</v>
      </c>
      <c r="B86" s="96" t="s">
        <v>369</v>
      </c>
      <c r="C86" s="97">
        <f t="shared" si="2"/>
        <v>6300</v>
      </c>
      <c r="D86" s="98">
        <v>6300</v>
      </c>
      <c r="E86" s="98">
        <v>0</v>
      </c>
      <c r="F86" s="98">
        <v>0</v>
      </c>
    </row>
    <row r="87" spans="1:6" x14ac:dyDescent="0.2">
      <c r="A87" s="91">
        <v>33000000</v>
      </c>
      <c r="B87" s="92" t="s">
        <v>370</v>
      </c>
      <c r="C87" s="93">
        <f t="shared" si="2"/>
        <v>620374</v>
      </c>
      <c r="D87" s="94">
        <v>0</v>
      </c>
      <c r="E87" s="94">
        <v>620374</v>
      </c>
      <c r="F87" s="94">
        <v>620374</v>
      </c>
    </row>
    <row r="88" spans="1:6" x14ac:dyDescent="0.2">
      <c r="A88" s="91">
        <v>33010000</v>
      </c>
      <c r="B88" s="92" t="s">
        <v>371</v>
      </c>
      <c r="C88" s="93">
        <f t="shared" si="2"/>
        <v>620374</v>
      </c>
      <c r="D88" s="94">
        <v>0</v>
      </c>
      <c r="E88" s="94">
        <v>620374</v>
      </c>
      <c r="F88" s="94">
        <v>620374</v>
      </c>
    </row>
    <row r="89" spans="1:6" ht="51" x14ac:dyDescent="0.2">
      <c r="A89" s="95">
        <v>33010100</v>
      </c>
      <c r="B89" s="96" t="s">
        <v>372</v>
      </c>
      <c r="C89" s="97">
        <f t="shared" si="2"/>
        <v>620374</v>
      </c>
      <c r="D89" s="98">
        <v>0</v>
      </c>
      <c r="E89" s="98">
        <v>620374</v>
      </c>
      <c r="F89" s="98">
        <v>620374</v>
      </c>
    </row>
    <row r="90" spans="1:6" x14ac:dyDescent="0.2">
      <c r="A90" s="99"/>
      <c r="B90" s="100" t="s">
        <v>373</v>
      </c>
      <c r="C90" s="93">
        <f t="shared" si="2"/>
        <v>160001974</v>
      </c>
      <c r="D90" s="93">
        <v>156781200</v>
      </c>
      <c r="E90" s="93">
        <v>3220774</v>
      </c>
      <c r="F90" s="93">
        <v>620374</v>
      </c>
    </row>
    <row r="91" spans="1:6" x14ac:dyDescent="0.2">
      <c r="A91" s="91">
        <v>40000000</v>
      </c>
      <c r="B91" s="92" t="s">
        <v>374</v>
      </c>
      <c r="C91" s="93">
        <f t="shared" si="2"/>
        <v>128161372</v>
      </c>
      <c r="D91" s="94">
        <v>128161372</v>
      </c>
      <c r="E91" s="94">
        <v>0</v>
      </c>
      <c r="F91" s="94">
        <v>0</v>
      </c>
    </row>
    <row r="92" spans="1:6" x14ac:dyDescent="0.2">
      <c r="A92" s="91">
        <v>41000000</v>
      </c>
      <c r="B92" s="92" t="s">
        <v>375</v>
      </c>
      <c r="C92" s="93">
        <f t="shared" si="2"/>
        <v>128161372</v>
      </c>
      <c r="D92" s="94">
        <v>128161372</v>
      </c>
      <c r="E92" s="94">
        <v>0</v>
      </c>
      <c r="F92" s="94">
        <v>0</v>
      </c>
    </row>
    <row r="93" spans="1:6" x14ac:dyDescent="0.2">
      <c r="A93" s="91">
        <v>41020000</v>
      </c>
      <c r="B93" s="92" t="s">
        <v>376</v>
      </c>
      <c r="C93" s="93">
        <f t="shared" si="2"/>
        <v>18579400</v>
      </c>
      <c r="D93" s="94">
        <v>18579400</v>
      </c>
      <c r="E93" s="94">
        <v>0</v>
      </c>
      <c r="F93" s="94">
        <v>0</v>
      </c>
    </row>
    <row r="94" spans="1:6" x14ac:dyDescent="0.2">
      <c r="A94" s="95">
        <v>41020100</v>
      </c>
      <c r="B94" s="96" t="s">
        <v>377</v>
      </c>
      <c r="C94" s="97">
        <f t="shared" si="2"/>
        <v>18579400</v>
      </c>
      <c r="D94" s="98">
        <v>18579400</v>
      </c>
      <c r="E94" s="98">
        <v>0</v>
      </c>
      <c r="F94" s="98">
        <v>0</v>
      </c>
    </row>
    <row r="95" spans="1:6" x14ac:dyDescent="0.2">
      <c r="A95" s="91">
        <v>41030000</v>
      </c>
      <c r="B95" s="92" t="s">
        <v>378</v>
      </c>
      <c r="C95" s="93">
        <f t="shared" si="2"/>
        <v>104023500</v>
      </c>
      <c r="D95" s="94">
        <v>104023500</v>
      </c>
      <c r="E95" s="94">
        <v>0</v>
      </c>
      <c r="F95" s="94">
        <v>0</v>
      </c>
    </row>
    <row r="96" spans="1:6" x14ac:dyDescent="0.2">
      <c r="A96" s="95">
        <v>41033900</v>
      </c>
      <c r="B96" s="96" t="s">
        <v>379</v>
      </c>
      <c r="C96" s="97">
        <f t="shared" si="2"/>
        <v>104023500</v>
      </c>
      <c r="D96" s="98">
        <v>104023500</v>
      </c>
      <c r="E96" s="98">
        <v>0</v>
      </c>
      <c r="F96" s="98">
        <v>0</v>
      </c>
    </row>
    <row r="97" spans="1:6" x14ac:dyDescent="0.2">
      <c r="A97" s="91">
        <v>41040000</v>
      </c>
      <c r="B97" s="92" t="s">
        <v>380</v>
      </c>
      <c r="C97" s="93">
        <f t="shared" si="2"/>
        <v>2689400</v>
      </c>
      <c r="D97" s="94">
        <v>2689400</v>
      </c>
      <c r="E97" s="94">
        <v>0</v>
      </c>
      <c r="F97" s="94">
        <v>0</v>
      </c>
    </row>
    <row r="98" spans="1:6" ht="38.25" x14ac:dyDescent="0.2">
      <c r="A98" s="95">
        <v>41040200</v>
      </c>
      <c r="B98" s="96" t="s">
        <v>381</v>
      </c>
      <c r="C98" s="97">
        <f t="shared" si="2"/>
        <v>2689400</v>
      </c>
      <c r="D98" s="98">
        <v>2689400</v>
      </c>
      <c r="E98" s="98">
        <v>0</v>
      </c>
      <c r="F98" s="98">
        <v>0</v>
      </c>
    </row>
    <row r="99" spans="1:6" x14ac:dyDescent="0.2">
      <c r="A99" s="91">
        <v>41050000</v>
      </c>
      <c r="B99" s="92" t="s">
        <v>382</v>
      </c>
      <c r="C99" s="93">
        <f t="shared" si="2"/>
        <v>2869072</v>
      </c>
      <c r="D99" s="94">
        <v>2869072</v>
      </c>
      <c r="E99" s="94">
        <v>0</v>
      </c>
      <c r="F99" s="94">
        <v>0</v>
      </c>
    </row>
    <row r="100" spans="1:6" ht="25.5" x14ac:dyDescent="0.2">
      <c r="A100" s="95">
        <v>41051000</v>
      </c>
      <c r="B100" s="96" t="s">
        <v>383</v>
      </c>
      <c r="C100" s="97">
        <f t="shared" si="2"/>
        <v>1627712</v>
      </c>
      <c r="D100" s="98">
        <v>1627712</v>
      </c>
      <c r="E100" s="98">
        <v>0</v>
      </c>
      <c r="F100" s="98">
        <v>0</v>
      </c>
    </row>
    <row r="101" spans="1:6" ht="38.25" x14ac:dyDescent="0.2">
      <c r="A101" s="95">
        <v>41051200</v>
      </c>
      <c r="B101" s="96" t="s">
        <v>384</v>
      </c>
      <c r="C101" s="97">
        <f t="shared" si="2"/>
        <v>460955</v>
      </c>
      <c r="D101" s="98">
        <v>460955</v>
      </c>
      <c r="E101" s="98">
        <v>0</v>
      </c>
      <c r="F101" s="98">
        <v>0</v>
      </c>
    </row>
    <row r="102" spans="1:6" x14ac:dyDescent="0.2">
      <c r="A102" s="95">
        <v>41053900</v>
      </c>
      <c r="B102" s="96" t="s">
        <v>385</v>
      </c>
      <c r="C102" s="97">
        <f t="shared" si="2"/>
        <v>44305</v>
      </c>
      <c r="D102" s="98">
        <v>44305</v>
      </c>
      <c r="E102" s="98">
        <v>0</v>
      </c>
      <c r="F102" s="98">
        <v>0</v>
      </c>
    </row>
    <row r="103" spans="1:6" ht="38.25" x14ac:dyDescent="0.2">
      <c r="A103" s="95">
        <v>41055000</v>
      </c>
      <c r="B103" s="96" t="s">
        <v>386</v>
      </c>
      <c r="C103" s="97">
        <f t="shared" si="2"/>
        <v>736100</v>
      </c>
      <c r="D103" s="98">
        <v>736100</v>
      </c>
      <c r="E103" s="98">
        <v>0</v>
      </c>
      <c r="F103" s="98">
        <v>0</v>
      </c>
    </row>
    <row r="104" spans="1:6" x14ac:dyDescent="0.2">
      <c r="A104" s="101" t="s">
        <v>218</v>
      </c>
      <c r="B104" s="100" t="s">
        <v>387</v>
      </c>
      <c r="C104" s="93">
        <f t="shared" si="2"/>
        <v>288163346</v>
      </c>
      <c r="D104" s="93">
        <v>284942572</v>
      </c>
      <c r="E104" s="93">
        <v>3220774</v>
      </c>
      <c r="F104" s="93">
        <v>620374</v>
      </c>
    </row>
    <row r="106" spans="1:6" x14ac:dyDescent="0.2">
      <c r="B106" s="2" t="s">
        <v>388</v>
      </c>
      <c r="E106" s="2" t="s">
        <v>389</v>
      </c>
    </row>
    <row r="107" spans="1:6" x14ac:dyDescent="0.2">
      <c r="B107" s="2"/>
      <c r="E107" s="2"/>
    </row>
    <row r="108" spans="1:6" x14ac:dyDescent="0.2">
      <c r="B108" s="2" t="s">
        <v>220</v>
      </c>
      <c r="E108" s="2" t="s">
        <v>221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6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view="pageBreakPreview" topLeftCell="E1" zoomScaleNormal="100" zoomScaleSheetLayoutView="100" workbookViewId="0">
      <selection activeCell="M3" sqref="M3"/>
    </sheetView>
  </sheetViews>
  <sheetFormatPr defaultRowHeight="12.75" x14ac:dyDescent="0.2"/>
  <cols>
    <col min="1" max="1" width="13" customWidth="1"/>
    <col min="2" max="3" width="12" customWidth="1"/>
    <col min="4" max="4" width="46.85546875" customWidth="1"/>
    <col min="5" max="5" width="18" customWidth="1"/>
    <col min="6" max="16" width="13.7109375" customWidth="1"/>
  </cols>
  <sheetData>
    <row r="1" spans="1:16" x14ac:dyDescent="0.2">
      <c r="M1" s="21" t="s">
        <v>0</v>
      </c>
    </row>
    <row r="2" spans="1:16" x14ac:dyDescent="0.2">
      <c r="M2" s="21" t="s">
        <v>402</v>
      </c>
    </row>
    <row r="3" spans="1:16" x14ac:dyDescent="0.2">
      <c r="M3" s="21" t="s">
        <v>403</v>
      </c>
    </row>
    <row r="4" spans="1:16" x14ac:dyDescent="0.2">
      <c r="A4" s="114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">
      <c r="A5" s="114" t="s">
        <v>390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s="21" customFormat="1" x14ac:dyDescent="0.2">
      <c r="A6" s="27">
        <v>21547000000</v>
      </c>
      <c r="B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">
      <c r="A7" s="20" t="s">
        <v>222</v>
      </c>
      <c r="C7" s="30"/>
      <c r="P7" s="1" t="s">
        <v>2</v>
      </c>
    </row>
    <row r="8" spans="1:16" x14ac:dyDescent="0.2">
      <c r="A8" s="115" t="s">
        <v>3</v>
      </c>
      <c r="B8" s="115" t="s">
        <v>4</v>
      </c>
      <c r="C8" s="115" t="s">
        <v>5</v>
      </c>
      <c r="D8" s="111" t="s">
        <v>6</v>
      </c>
      <c r="E8" s="111" t="s">
        <v>7</v>
      </c>
      <c r="F8" s="111"/>
      <c r="G8" s="111"/>
      <c r="H8" s="111"/>
      <c r="I8" s="111"/>
      <c r="J8" s="111" t="s">
        <v>14</v>
      </c>
      <c r="K8" s="111"/>
      <c r="L8" s="111"/>
      <c r="M8" s="111"/>
      <c r="N8" s="111"/>
      <c r="O8" s="111"/>
      <c r="P8" s="112" t="s">
        <v>16</v>
      </c>
    </row>
    <row r="9" spans="1:16" x14ac:dyDescent="0.2">
      <c r="A9" s="111"/>
      <c r="B9" s="111"/>
      <c r="C9" s="111"/>
      <c r="D9" s="111"/>
      <c r="E9" s="112" t="s">
        <v>8</v>
      </c>
      <c r="F9" s="111" t="s">
        <v>9</v>
      </c>
      <c r="G9" s="111" t="s">
        <v>10</v>
      </c>
      <c r="H9" s="111"/>
      <c r="I9" s="111" t="s">
        <v>13</v>
      </c>
      <c r="J9" s="112" t="s">
        <v>8</v>
      </c>
      <c r="K9" s="111" t="s">
        <v>15</v>
      </c>
      <c r="L9" s="111" t="s">
        <v>9</v>
      </c>
      <c r="M9" s="111" t="s">
        <v>10</v>
      </c>
      <c r="N9" s="111"/>
      <c r="O9" s="111" t="s">
        <v>13</v>
      </c>
      <c r="P9" s="111"/>
    </row>
    <row r="10" spans="1:16" x14ac:dyDescent="0.2">
      <c r="A10" s="111"/>
      <c r="B10" s="111"/>
      <c r="C10" s="111"/>
      <c r="D10" s="111"/>
      <c r="E10" s="111"/>
      <c r="F10" s="111"/>
      <c r="G10" s="111" t="s">
        <v>11</v>
      </c>
      <c r="H10" s="111" t="s">
        <v>12</v>
      </c>
      <c r="I10" s="111"/>
      <c r="J10" s="111"/>
      <c r="K10" s="111"/>
      <c r="L10" s="111"/>
      <c r="M10" s="111" t="s">
        <v>11</v>
      </c>
      <c r="N10" s="111" t="s">
        <v>12</v>
      </c>
      <c r="O10" s="111"/>
      <c r="P10" s="111"/>
    </row>
    <row r="11" spans="1:16" ht="44.25" customHeight="1" x14ac:dyDescent="0.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17</v>
      </c>
      <c r="B13" s="6"/>
      <c r="C13" s="7"/>
      <c r="D13" s="8" t="s">
        <v>18</v>
      </c>
      <c r="E13" s="14">
        <f t="shared" ref="E13:E14" si="0">F13+I13</f>
        <v>29364900</v>
      </c>
      <c r="F13" s="10">
        <f>F14</f>
        <v>29364900</v>
      </c>
      <c r="G13" s="10">
        <f t="shared" ref="G13:I13" si="1">G14</f>
        <v>21657100</v>
      </c>
      <c r="H13" s="10">
        <f t="shared" si="1"/>
        <v>1081400</v>
      </c>
      <c r="I13" s="10">
        <f t="shared" si="1"/>
        <v>0</v>
      </c>
      <c r="J13" s="9">
        <f>K13+L13</f>
        <v>341200</v>
      </c>
      <c r="K13" s="10">
        <f t="shared" ref="K13" si="2">K14</f>
        <v>2800</v>
      </c>
      <c r="L13" s="10">
        <f t="shared" ref="L13" si="3">L14</f>
        <v>338400</v>
      </c>
      <c r="M13" s="10">
        <f t="shared" ref="M13" si="4">M14</f>
        <v>216000</v>
      </c>
      <c r="N13" s="10">
        <f t="shared" ref="N13" si="5">N14</f>
        <v>0</v>
      </c>
      <c r="O13" s="10">
        <f t="shared" ref="O13" si="6">O14</f>
        <v>2800</v>
      </c>
      <c r="P13" s="9">
        <f>E13+J13</f>
        <v>29706100</v>
      </c>
    </row>
    <row r="14" spans="1:16" x14ac:dyDescent="0.2">
      <c r="A14" s="5" t="s">
        <v>19</v>
      </c>
      <c r="B14" s="6"/>
      <c r="C14" s="7"/>
      <c r="D14" s="8" t="s">
        <v>18</v>
      </c>
      <c r="E14" s="14">
        <f t="shared" si="0"/>
        <v>29364900</v>
      </c>
      <c r="F14" s="10">
        <f>SUM(F15:F21)</f>
        <v>29364900</v>
      </c>
      <c r="G14" s="10">
        <f t="shared" ref="G14:K14" si="7">SUM(G15:G21)</f>
        <v>21657100</v>
      </c>
      <c r="H14" s="10">
        <f t="shared" si="7"/>
        <v>1081400</v>
      </c>
      <c r="I14" s="10">
        <f t="shared" si="7"/>
        <v>0</v>
      </c>
      <c r="J14" s="9">
        <f>K14+L14</f>
        <v>341200</v>
      </c>
      <c r="K14" s="10">
        <f t="shared" si="7"/>
        <v>2800</v>
      </c>
      <c r="L14" s="10">
        <f t="shared" ref="L14" si="8">SUM(L15:L21)</f>
        <v>338400</v>
      </c>
      <c r="M14" s="10">
        <f t="shared" ref="M14" si="9">SUM(M15:M21)</f>
        <v>216000</v>
      </c>
      <c r="N14" s="10">
        <f t="shared" ref="N14" si="10">SUM(N15:N21)</f>
        <v>0</v>
      </c>
      <c r="O14" s="10">
        <f t="shared" ref="O14" si="11">SUM(O15:O21)</f>
        <v>2800</v>
      </c>
      <c r="P14" s="9">
        <f t="shared" ref="P14:P66" si="12">E14+J14</f>
        <v>29706100</v>
      </c>
    </row>
    <row r="15" spans="1:16" ht="51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f>F15+I15</f>
        <v>26859300</v>
      </c>
      <c r="F15" s="15">
        <v>26859300</v>
      </c>
      <c r="G15" s="15">
        <v>20353600</v>
      </c>
      <c r="H15" s="15">
        <v>1081400</v>
      </c>
      <c r="I15" s="15">
        <v>0</v>
      </c>
      <c r="J15" s="14">
        <f>L15+O15</f>
        <v>74900</v>
      </c>
      <c r="K15" s="15">
        <v>0</v>
      </c>
      <c r="L15" s="15">
        <v>74900</v>
      </c>
      <c r="M15" s="15">
        <v>0</v>
      </c>
      <c r="N15" s="15">
        <v>0</v>
      </c>
      <c r="O15" s="15">
        <v>0</v>
      </c>
      <c r="P15" s="14">
        <f t="shared" si="12"/>
        <v>26934200</v>
      </c>
    </row>
    <row r="16" spans="1:16" x14ac:dyDescent="0.2">
      <c r="A16" s="11" t="s">
        <v>24</v>
      </c>
      <c r="B16" s="11" t="s">
        <v>26</v>
      </c>
      <c r="C16" s="12" t="s">
        <v>25</v>
      </c>
      <c r="D16" s="13" t="s">
        <v>27</v>
      </c>
      <c r="E16" s="14">
        <f t="shared" ref="E16:E23" si="13">F16+I16</f>
        <v>303800</v>
      </c>
      <c r="F16" s="15">
        <v>303800</v>
      </c>
      <c r="G16" s="15">
        <v>0</v>
      </c>
      <c r="H16" s="15">
        <v>0</v>
      </c>
      <c r="I16" s="15">
        <v>0</v>
      </c>
      <c r="J16" s="14">
        <f t="shared" ref="J16:J21" si="14">L16+O16</f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12"/>
        <v>303800</v>
      </c>
    </row>
    <row r="17" spans="1:16" x14ac:dyDescent="0.2">
      <c r="A17" s="106" t="s">
        <v>396</v>
      </c>
      <c r="B17" s="11" t="s">
        <v>200</v>
      </c>
      <c r="C17" s="12" t="s">
        <v>199</v>
      </c>
      <c r="D17" s="13" t="s">
        <v>201</v>
      </c>
      <c r="E17" s="14">
        <f>F17+I17</f>
        <v>140000</v>
      </c>
      <c r="F17" s="15">
        <v>140000</v>
      </c>
      <c r="G17" s="15">
        <v>0</v>
      </c>
      <c r="H17" s="15">
        <v>0</v>
      </c>
      <c r="I17" s="15">
        <v>0</v>
      </c>
      <c r="J17" s="14">
        <f t="shared" si="14"/>
        <v>2800</v>
      </c>
      <c r="K17" s="15">
        <v>2800</v>
      </c>
      <c r="L17" s="15">
        <v>0</v>
      </c>
      <c r="M17" s="15">
        <v>0</v>
      </c>
      <c r="N17" s="15">
        <v>0</v>
      </c>
      <c r="O17" s="15">
        <v>2800</v>
      </c>
      <c r="P17" s="14">
        <f t="shared" si="12"/>
        <v>142800</v>
      </c>
    </row>
    <row r="18" spans="1:16" ht="25.5" x14ac:dyDescent="0.2">
      <c r="A18" s="11" t="s">
        <v>31</v>
      </c>
      <c r="B18" s="11" t="s">
        <v>33</v>
      </c>
      <c r="C18" s="12" t="s">
        <v>32</v>
      </c>
      <c r="D18" s="13" t="s">
        <v>34</v>
      </c>
      <c r="E18" s="14">
        <f t="shared" si="13"/>
        <v>43500</v>
      </c>
      <c r="F18" s="15">
        <v>43500</v>
      </c>
      <c r="G18" s="15">
        <v>0</v>
      </c>
      <c r="H18" s="15">
        <v>0</v>
      </c>
      <c r="I18" s="15">
        <v>0</v>
      </c>
      <c r="J18" s="14">
        <f t="shared" si="14"/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12"/>
        <v>43500</v>
      </c>
    </row>
    <row r="19" spans="1:16" ht="25.5" x14ac:dyDescent="0.2">
      <c r="A19" s="11" t="s">
        <v>38</v>
      </c>
      <c r="B19" s="11" t="s">
        <v>40</v>
      </c>
      <c r="C19" s="12" t="s">
        <v>39</v>
      </c>
      <c r="D19" s="13" t="s">
        <v>41</v>
      </c>
      <c r="E19" s="14">
        <f t="shared" si="13"/>
        <v>193500</v>
      </c>
      <c r="F19" s="15">
        <v>193500</v>
      </c>
      <c r="G19" s="15">
        <v>0</v>
      </c>
      <c r="H19" s="15">
        <v>0</v>
      </c>
      <c r="I19" s="15">
        <v>0</v>
      </c>
      <c r="J19" s="14">
        <f t="shared" si="14"/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12"/>
        <v>193500</v>
      </c>
    </row>
    <row r="20" spans="1:16" x14ac:dyDescent="0.2">
      <c r="A20" s="11" t="s">
        <v>42</v>
      </c>
      <c r="B20" s="11" t="s">
        <v>43</v>
      </c>
      <c r="C20" s="12" t="s">
        <v>39</v>
      </c>
      <c r="D20" s="13" t="s">
        <v>44</v>
      </c>
      <c r="E20" s="14">
        <f t="shared" si="13"/>
        <v>1590400</v>
      </c>
      <c r="F20" s="15">
        <v>1590400</v>
      </c>
      <c r="G20" s="15">
        <v>1303500</v>
      </c>
      <c r="H20" s="15">
        <v>0</v>
      </c>
      <c r="I20" s="15">
        <v>0</v>
      </c>
      <c r="J20" s="14">
        <f t="shared" si="14"/>
        <v>263500</v>
      </c>
      <c r="K20" s="15">
        <v>0</v>
      </c>
      <c r="L20" s="15">
        <v>263500</v>
      </c>
      <c r="M20" s="15">
        <v>216000</v>
      </c>
      <c r="N20" s="15">
        <v>0</v>
      </c>
      <c r="O20" s="15">
        <v>0</v>
      </c>
      <c r="P20" s="14">
        <f t="shared" si="12"/>
        <v>1853900</v>
      </c>
    </row>
    <row r="21" spans="1:16" x14ac:dyDescent="0.2">
      <c r="A21" s="11" t="s">
        <v>45</v>
      </c>
      <c r="B21" s="11" t="s">
        <v>46</v>
      </c>
      <c r="C21" s="12" t="s">
        <v>39</v>
      </c>
      <c r="D21" s="13" t="s">
        <v>47</v>
      </c>
      <c r="E21" s="14">
        <f t="shared" si="13"/>
        <v>234400</v>
      </c>
      <c r="F21" s="15">
        <v>234400</v>
      </c>
      <c r="G21" s="15">
        <v>0</v>
      </c>
      <c r="H21" s="15">
        <v>0</v>
      </c>
      <c r="I21" s="15">
        <v>0</v>
      </c>
      <c r="J21" s="14">
        <f t="shared" si="14"/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12"/>
        <v>234400</v>
      </c>
    </row>
    <row r="22" spans="1:16" ht="25.5" x14ac:dyDescent="0.2">
      <c r="A22" s="5" t="s">
        <v>48</v>
      </c>
      <c r="B22" s="6"/>
      <c r="C22" s="7"/>
      <c r="D22" s="8" t="s">
        <v>223</v>
      </c>
      <c r="E22" s="14">
        <f t="shared" si="13"/>
        <v>244092760.75999999</v>
      </c>
      <c r="F22" s="10">
        <f>F23</f>
        <v>244092760.75999999</v>
      </c>
      <c r="G22" s="10">
        <f t="shared" ref="G22:I22" si="15">G23</f>
        <v>166580648.28999999</v>
      </c>
      <c r="H22" s="10">
        <f t="shared" si="15"/>
        <v>16535800</v>
      </c>
      <c r="I22" s="10">
        <f t="shared" si="15"/>
        <v>0</v>
      </c>
      <c r="J22" s="9">
        <f>K22+L22</f>
        <v>6082747</v>
      </c>
      <c r="K22" s="10">
        <f t="shared" ref="K22:O22" si="16">K23</f>
        <v>3969747</v>
      </c>
      <c r="L22" s="10">
        <f t="shared" si="16"/>
        <v>2113000</v>
      </c>
      <c r="M22" s="10">
        <f t="shared" si="16"/>
        <v>281200</v>
      </c>
      <c r="N22" s="10">
        <f t="shared" si="16"/>
        <v>0</v>
      </c>
      <c r="O22" s="10">
        <f t="shared" si="16"/>
        <v>3969747</v>
      </c>
      <c r="P22" s="9">
        <f t="shared" si="12"/>
        <v>250175507.75999999</v>
      </c>
    </row>
    <row r="23" spans="1:16" ht="25.5" x14ac:dyDescent="0.2">
      <c r="A23" s="5" t="s">
        <v>49</v>
      </c>
      <c r="B23" s="6"/>
      <c r="C23" s="7"/>
      <c r="D23" s="8" t="s">
        <v>223</v>
      </c>
      <c r="E23" s="14">
        <f t="shared" si="13"/>
        <v>244092760.75999999</v>
      </c>
      <c r="F23" s="10">
        <f>SUM(F24:F66)</f>
        <v>244092760.75999999</v>
      </c>
      <c r="G23" s="10">
        <f t="shared" ref="G23:I23" si="17">SUM(G24:G66)</f>
        <v>166580648.28999999</v>
      </c>
      <c r="H23" s="10">
        <f t="shared" si="17"/>
        <v>16535800</v>
      </c>
      <c r="I23" s="10">
        <f t="shared" si="17"/>
        <v>0</v>
      </c>
      <c r="J23" s="9">
        <f>K23+L23</f>
        <v>6082747</v>
      </c>
      <c r="K23" s="10">
        <f t="shared" ref="K23:O23" si="18">SUM(K24:K66)</f>
        <v>3969747</v>
      </c>
      <c r="L23" s="10">
        <f t="shared" si="18"/>
        <v>2113000</v>
      </c>
      <c r="M23" s="10">
        <f t="shared" si="18"/>
        <v>281200</v>
      </c>
      <c r="N23" s="10">
        <f t="shared" si="18"/>
        <v>0</v>
      </c>
      <c r="O23" s="10">
        <f t="shared" si="18"/>
        <v>3969747</v>
      </c>
      <c r="P23" s="9">
        <f t="shared" si="12"/>
        <v>250175507.75999999</v>
      </c>
    </row>
    <row r="24" spans="1:16" ht="38.25" x14ac:dyDescent="0.2">
      <c r="A24" s="11" t="s">
        <v>50</v>
      </c>
      <c r="B24" s="11" t="s">
        <v>51</v>
      </c>
      <c r="C24" s="12" t="s">
        <v>21</v>
      </c>
      <c r="D24" s="13" t="s">
        <v>224</v>
      </c>
      <c r="E24" s="14">
        <f t="shared" ref="E24:E67" si="19">F24+I24</f>
        <v>2723100</v>
      </c>
      <c r="F24" s="15">
        <v>2723100</v>
      </c>
      <c r="G24" s="15">
        <v>1115900</v>
      </c>
      <c r="H24" s="15">
        <v>80500</v>
      </c>
      <c r="I24" s="15">
        <v>0</v>
      </c>
      <c r="J24" s="14">
        <f t="shared" ref="J24:J69" si="20">L24+O24</f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12"/>
        <v>2723100</v>
      </c>
    </row>
    <row r="25" spans="1:16" x14ac:dyDescent="0.2">
      <c r="A25" s="11" t="s">
        <v>52</v>
      </c>
      <c r="B25" s="11" t="s">
        <v>54</v>
      </c>
      <c r="C25" s="12" t="s">
        <v>53</v>
      </c>
      <c r="D25" s="13" t="s">
        <v>55</v>
      </c>
      <c r="E25" s="14">
        <f t="shared" si="19"/>
        <v>32738318</v>
      </c>
      <c r="F25" s="15">
        <v>32738318</v>
      </c>
      <c r="G25" s="15">
        <v>22073000</v>
      </c>
      <c r="H25" s="15">
        <v>1878300</v>
      </c>
      <c r="I25" s="15">
        <v>0</v>
      </c>
      <c r="J25" s="14">
        <f t="shared" si="20"/>
        <v>1183900</v>
      </c>
      <c r="K25" s="15">
        <v>0</v>
      </c>
      <c r="L25" s="15">
        <v>1183900</v>
      </c>
      <c r="M25" s="15">
        <v>0</v>
      </c>
      <c r="N25" s="15">
        <v>0</v>
      </c>
      <c r="O25" s="15">
        <v>0</v>
      </c>
      <c r="P25" s="14">
        <f t="shared" si="12"/>
        <v>33922218</v>
      </c>
    </row>
    <row r="26" spans="1:16" ht="25.5" x14ac:dyDescent="0.2">
      <c r="A26" s="11" t="s">
        <v>56</v>
      </c>
      <c r="B26" s="11" t="s">
        <v>58</v>
      </c>
      <c r="C26" s="12" t="s">
        <v>57</v>
      </c>
      <c r="D26" s="13" t="s">
        <v>59</v>
      </c>
      <c r="E26" s="14">
        <f t="shared" si="19"/>
        <v>46539452</v>
      </c>
      <c r="F26" s="15">
        <v>46539452</v>
      </c>
      <c r="G26" s="15">
        <v>23756320</v>
      </c>
      <c r="H26" s="15">
        <v>13070900</v>
      </c>
      <c r="I26" s="15">
        <v>0</v>
      </c>
      <c r="J26" s="14">
        <f t="shared" si="20"/>
        <v>360000</v>
      </c>
      <c r="K26" s="15">
        <v>0</v>
      </c>
      <c r="L26" s="15">
        <v>360000</v>
      </c>
      <c r="M26" s="15">
        <v>0</v>
      </c>
      <c r="N26" s="15">
        <v>0</v>
      </c>
      <c r="O26" s="15">
        <v>0</v>
      </c>
      <c r="P26" s="14">
        <f t="shared" si="12"/>
        <v>46899452</v>
      </c>
    </row>
    <row r="27" spans="1:16" ht="25.5" x14ac:dyDescent="0.2">
      <c r="A27" s="11" t="s">
        <v>60</v>
      </c>
      <c r="B27" s="11" t="s">
        <v>61</v>
      </c>
      <c r="C27" s="12" t="s">
        <v>57</v>
      </c>
      <c r="D27" s="13" t="s">
        <v>59</v>
      </c>
      <c r="E27" s="14">
        <f t="shared" si="19"/>
        <v>109468100</v>
      </c>
      <c r="F27" s="15">
        <v>109468100</v>
      </c>
      <c r="G27" s="15">
        <v>89642250</v>
      </c>
      <c r="H27" s="15">
        <v>0</v>
      </c>
      <c r="I27" s="15">
        <v>0</v>
      </c>
      <c r="J27" s="14">
        <f t="shared" si="20"/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12"/>
        <v>109468100</v>
      </c>
    </row>
    <row r="28" spans="1:16" ht="25.5" x14ac:dyDescent="0.2">
      <c r="A28" s="11" t="s">
        <v>62</v>
      </c>
      <c r="B28" s="11" t="s">
        <v>64</v>
      </c>
      <c r="C28" s="12" t="s">
        <v>63</v>
      </c>
      <c r="D28" s="13" t="s">
        <v>65</v>
      </c>
      <c r="E28" s="14">
        <f t="shared" si="19"/>
        <v>2662100</v>
      </c>
      <c r="F28" s="15">
        <v>2662100</v>
      </c>
      <c r="G28" s="15">
        <v>2105700</v>
      </c>
      <c r="H28" s="15">
        <v>38200</v>
      </c>
      <c r="I28" s="15">
        <v>0</v>
      </c>
      <c r="J28" s="14">
        <f t="shared" si="20"/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12"/>
        <v>2662100</v>
      </c>
    </row>
    <row r="29" spans="1:16" x14ac:dyDescent="0.2">
      <c r="A29" s="11" t="s">
        <v>66</v>
      </c>
      <c r="B29" s="11" t="s">
        <v>67</v>
      </c>
      <c r="C29" s="12" t="s">
        <v>63</v>
      </c>
      <c r="D29" s="13" t="s">
        <v>68</v>
      </c>
      <c r="E29" s="14">
        <f t="shared" si="19"/>
        <v>3592900</v>
      </c>
      <c r="F29" s="15">
        <v>3592900</v>
      </c>
      <c r="G29" s="15">
        <v>2862800</v>
      </c>
      <c r="H29" s="15">
        <v>80800</v>
      </c>
      <c r="I29" s="15">
        <v>0</v>
      </c>
      <c r="J29" s="14">
        <f t="shared" si="20"/>
        <v>142200</v>
      </c>
      <c r="K29" s="15">
        <v>0</v>
      </c>
      <c r="L29" s="15">
        <v>142200</v>
      </c>
      <c r="M29" s="15">
        <v>116600</v>
      </c>
      <c r="N29" s="15">
        <v>0</v>
      </c>
      <c r="O29" s="15">
        <v>0</v>
      </c>
      <c r="P29" s="14">
        <f t="shared" si="12"/>
        <v>3735100</v>
      </c>
    </row>
    <row r="30" spans="1:16" x14ac:dyDescent="0.2">
      <c r="A30" s="11" t="s">
        <v>69</v>
      </c>
      <c r="B30" s="11" t="s">
        <v>71</v>
      </c>
      <c r="C30" s="12" t="s">
        <v>70</v>
      </c>
      <c r="D30" s="13" t="s">
        <v>72</v>
      </c>
      <c r="E30" s="14">
        <f t="shared" si="19"/>
        <v>8202500</v>
      </c>
      <c r="F30" s="15">
        <v>8202500</v>
      </c>
      <c r="G30" s="15">
        <v>6125400</v>
      </c>
      <c r="H30" s="15">
        <v>570500</v>
      </c>
      <c r="I30" s="15">
        <v>0</v>
      </c>
      <c r="J30" s="14">
        <f t="shared" si="20"/>
        <v>5000</v>
      </c>
      <c r="K30" s="15">
        <v>0</v>
      </c>
      <c r="L30" s="15">
        <v>5000</v>
      </c>
      <c r="M30" s="15">
        <v>0</v>
      </c>
      <c r="N30" s="15">
        <v>0</v>
      </c>
      <c r="O30" s="15">
        <v>0</v>
      </c>
      <c r="P30" s="14">
        <f t="shared" si="12"/>
        <v>8207500</v>
      </c>
    </row>
    <row r="31" spans="1:16" x14ac:dyDescent="0.2">
      <c r="A31" s="11" t="s">
        <v>73</v>
      </c>
      <c r="B31" s="11" t="s">
        <v>74</v>
      </c>
      <c r="C31" s="12" t="s">
        <v>70</v>
      </c>
      <c r="D31" s="13" t="s">
        <v>75</v>
      </c>
      <c r="E31" s="14">
        <f t="shared" si="19"/>
        <v>123500</v>
      </c>
      <c r="F31" s="15">
        <v>123500</v>
      </c>
      <c r="G31" s="15">
        <v>0</v>
      </c>
      <c r="H31" s="15">
        <v>0</v>
      </c>
      <c r="I31" s="15">
        <v>0</v>
      </c>
      <c r="J31" s="14">
        <f t="shared" si="20"/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12"/>
        <v>123500</v>
      </c>
    </row>
    <row r="32" spans="1:16" ht="25.5" x14ac:dyDescent="0.2">
      <c r="A32" s="11" t="s">
        <v>76</v>
      </c>
      <c r="B32" s="11" t="s">
        <v>77</v>
      </c>
      <c r="C32" s="12" t="s">
        <v>70</v>
      </c>
      <c r="D32" s="13" t="s">
        <v>78</v>
      </c>
      <c r="E32" s="14">
        <f t="shared" si="19"/>
        <v>350088</v>
      </c>
      <c r="F32" s="15">
        <v>350088</v>
      </c>
      <c r="G32" s="15">
        <v>247010</v>
      </c>
      <c r="H32" s="15">
        <v>22000</v>
      </c>
      <c r="I32" s="15">
        <v>0</v>
      </c>
      <c r="J32" s="14">
        <f t="shared" si="20"/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12"/>
        <v>350088</v>
      </c>
    </row>
    <row r="33" spans="1:16" ht="25.5" x14ac:dyDescent="0.2">
      <c r="A33" s="11" t="s">
        <v>79</v>
      </c>
      <c r="B33" s="11" t="s">
        <v>80</v>
      </c>
      <c r="C33" s="12" t="s">
        <v>70</v>
      </c>
      <c r="D33" s="13" t="s">
        <v>81</v>
      </c>
      <c r="E33" s="14">
        <f t="shared" si="19"/>
        <v>1627712</v>
      </c>
      <c r="F33" s="15">
        <v>1627712</v>
      </c>
      <c r="G33" s="15">
        <v>1334190</v>
      </c>
      <c r="H33" s="15">
        <v>0</v>
      </c>
      <c r="I33" s="15">
        <v>0</v>
      </c>
      <c r="J33" s="14">
        <f t="shared" si="20"/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12"/>
        <v>1627712</v>
      </c>
    </row>
    <row r="34" spans="1:16" s="21" customFormat="1" ht="51" x14ac:dyDescent="0.2">
      <c r="A34" s="11" t="s">
        <v>228</v>
      </c>
      <c r="B34" s="11">
        <v>1171</v>
      </c>
      <c r="C34" s="12" t="s">
        <v>70</v>
      </c>
      <c r="D34" s="13" t="s">
        <v>229</v>
      </c>
      <c r="E34" s="14">
        <f t="shared" si="19"/>
        <v>0</v>
      </c>
      <c r="F34" s="15">
        <v>0</v>
      </c>
      <c r="G34" s="15">
        <v>0</v>
      </c>
      <c r="H34" s="15">
        <v>0</v>
      </c>
      <c r="I34" s="15">
        <v>0</v>
      </c>
      <c r="J34" s="14">
        <f t="shared" si="20"/>
        <v>5000</v>
      </c>
      <c r="K34" s="15">
        <v>5000</v>
      </c>
      <c r="L34" s="15">
        <v>0</v>
      </c>
      <c r="M34" s="15">
        <v>0</v>
      </c>
      <c r="N34" s="15">
        <v>0</v>
      </c>
      <c r="O34" s="15">
        <v>5000</v>
      </c>
      <c r="P34" s="14">
        <f t="shared" si="12"/>
        <v>5000</v>
      </c>
    </row>
    <row r="35" spans="1:16" ht="38.25" x14ac:dyDescent="0.2">
      <c r="A35" s="11" t="s">
        <v>82</v>
      </c>
      <c r="B35" s="11" t="s">
        <v>83</v>
      </c>
      <c r="C35" s="12" t="s">
        <v>70</v>
      </c>
      <c r="D35" s="13" t="s">
        <v>84</v>
      </c>
      <c r="E35" s="14">
        <f t="shared" si="19"/>
        <v>305787</v>
      </c>
      <c r="F35" s="15">
        <v>305787</v>
      </c>
      <c r="G35" s="15">
        <v>250645</v>
      </c>
      <c r="H35" s="15">
        <v>0</v>
      </c>
      <c r="I35" s="15">
        <v>0</v>
      </c>
      <c r="J35" s="14">
        <f t="shared" si="20"/>
        <v>155168</v>
      </c>
      <c r="K35" s="15">
        <v>155168</v>
      </c>
      <c r="L35" s="15">
        <v>0</v>
      </c>
      <c r="M35" s="15">
        <v>0</v>
      </c>
      <c r="N35" s="15">
        <v>0</v>
      </c>
      <c r="O35" s="15">
        <v>155168</v>
      </c>
      <c r="P35" s="14">
        <f t="shared" si="12"/>
        <v>460955</v>
      </c>
    </row>
    <row r="36" spans="1:16" s="21" customFormat="1" ht="51" x14ac:dyDescent="0.2">
      <c r="A36" s="11" t="s">
        <v>399</v>
      </c>
      <c r="B36" s="11">
        <v>1210</v>
      </c>
      <c r="C36" s="12" t="s">
        <v>70</v>
      </c>
      <c r="D36" s="13" t="s">
        <v>400</v>
      </c>
      <c r="E36" s="14">
        <f t="shared" si="19"/>
        <v>135098.76</v>
      </c>
      <c r="F36" s="15">
        <v>135098.76</v>
      </c>
      <c r="G36" s="15">
        <v>110733.29</v>
      </c>
      <c r="H36" s="15"/>
      <c r="I36" s="15"/>
      <c r="J36" s="14">
        <f t="shared" si="20"/>
        <v>0</v>
      </c>
      <c r="K36" s="15"/>
      <c r="L36" s="15"/>
      <c r="M36" s="15"/>
      <c r="N36" s="15"/>
      <c r="O36" s="15"/>
      <c r="P36" s="14">
        <f t="shared" si="12"/>
        <v>135098.76</v>
      </c>
    </row>
    <row r="37" spans="1:16" ht="25.5" x14ac:dyDescent="0.2">
      <c r="A37" s="11" t="s">
        <v>85</v>
      </c>
      <c r="B37" s="11" t="s">
        <v>87</v>
      </c>
      <c r="C37" s="12" t="s">
        <v>86</v>
      </c>
      <c r="D37" s="13" t="s">
        <v>88</v>
      </c>
      <c r="E37" s="14">
        <f t="shared" si="19"/>
        <v>4738700</v>
      </c>
      <c r="F37" s="15">
        <v>4738700</v>
      </c>
      <c r="G37" s="15">
        <v>0</v>
      </c>
      <c r="H37" s="15">
        <v>0</v>
      </c>
      <c r="I37" s="15">
        <v>0</v>
      </c>
      <c r="J37" s="14">
        <f t="shared" si="20"/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12"/>
        <v>4738700</v>
      </c>
    </row>
    <row r="38" spans="1:16" ht="38.25" x14ac:dyDescent="0.2">
      <c r="A38" s="11" t="s">
        <v>89</v>
      </c>
      <c r="B38" s="11" t="s">
        <v>91</v>
      </c>
      <c r="C38" s="12" t="s">
        <v>90</v>
      </c>
      <c r="D38" s="13" t="s">
        <v>92</v>
      </c>
      <c r="E38" s="14">
        <f t="shared" si="19"/>
        <v>3827800</v>
      </c>
      <c r="F38" s="15">
        <v>3827800</v>
      </c>
      <c r="G38" s="15">
        <v>0</v>
      </c>
      <c r="H38" s="15">
        <v>0</v>
      </c>
      <c r="I38" s="15">
        <v>0</v>
      </c>
      <c r="J38" s="14">
        <f t="shared" si="20"/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12"/>
        <v>3827800</v>
      </c>
    </row>
    <row r="39" spans="1:16" ht="25.5" x14ac:dyDescent="0.2">
      <c r="A39" s="11" t="s">
        <v>93</v>
      </c>
      <c r="B39" s="11" t="s">
        <v>95</v>
      </c>
      <c r="C39" s="12" t="s">
        <v>94</v>
      </c>
      <c r="D39" s="13" t="s">
        <v>96</v>
      </c>
      <c r="E39" s="14">
        <f t="shared" si="19"/>
        <v>120000</v>
      </c>
      <c r="F39" s="15">
        <v>120000</v>
      </c>
      <c r="G39" s="15">
        <v>0</v>
      </c>
      <c r="H39" s="15">
        <v>0</v>
      </c>
      <c r="I39" s="15">
        <v>0</v>
      </c>
      <c r="J39" s="14">
        <f t="shared" si="20"/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12"/>
        <v>120000</v>
      </c>
    </row>
    <row r="40" spans="1:16" ht="25.5" x14ac:dyDescent="0.2">
      <c r="A40" s="11" t="s">
        <v>97</v>
      </c>
      <c r="B40" s="11" t="s">
        <v>98</v>
      </c>
      <c r="C40" s="12" t="s">
        <v>94</v>
      </c>
      <c r="D40" s="13" t="s">
        <v>99</v>
      </c>
      <c r="E40" s="14">
        <f t="shared" si="19"/>
        <v>10000</v>
      </c>
      <c r="F40" s="15">
        <v>10000</v>
      </c>
      <c r="G40" s="15">
        <v>0</v>
      </c>
      <c r="H40" s="15">
        <v>0</v>
      </c>
      <c r="I40" s="15">
        <v>0</v>
      </c>
      <c r="J40" s="14">
        <f t="shared" si="20"/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12"/>
        <v>10000</v>
      </c>
    </row>
    <row r="41" spans="1:16" ht="25.5" x14ac:dyDescent="0.2">
      <c r="A41" s="11" t="s">
        <v>100</v>
      </c>
      <c r="B41" s="11" t="s">
        <v>101</v>
      </c>
      <c r="C41" s="12" t="s">
        <v>94</v>
      </c>
      <c r="D41" s="13" t="s">
        <v>102</v>
      </c>
      <c r="E41" s="14">
        <f t="shared" si="19"/>
        <v>736100</v>
      </c>
      <c r="F41" s="15">
        <v>736100</v>
      </c>
      <c r="G41" s="15">
        <v>0</v>
      </c>
      <c r="H41" s="15">
        <v>0</v>
      </c>
      <c r="I41" s="15">
        <v>0</v>
      </c>
      <c r="J41" s="14">
        <f t="shared" si="20"/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12"/>
        <v>736100</v>
      </c>
    </row>
    <row r="42" spans="1:16" ht="25.5" x14ac:dyDescent="0.2">
      <c r="A42" s="11" t="s">
        <v>103</v>
      </c>
      <c r="B42" s="11" t="s">
        <v>104</v>
      </c>
      <c r="C42" s="12" t="s">
        <v>94</v>
      </c>
      <c r="D42" s="13" t="s">
        <v>105</v>
      </c>
      <c r="E42" s="14">
        <f t="shared" si="19"/>
        <v>410000</v>
      </c>
      <c r="F42" s="15">
        <v>410000</v>
      </c>
      <c r="G42" s="15">
        <v>0</v>
      </c>
      <c r="H42" s="15">
        <v>0</v>
      </c>
      <c r="I42" s="15">
        <v>0</v>
      </c>
      <c r="J42" s="14">
        <f t="shared" si="20"/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12"/>
        <v>410000</v>
      </c>
    </row>
    <row r="43" spans="1:16" x14ac:dyDescent="0.2">
      <c r="A43" s="11" t="s">
        <v>106</v>
      </c>
      <c r="B43" s="11" t="s">
        <v>107</v>
      </c>
      <c r="C43" s="12" t="s">
        <v>94</v>
      </c>
      <c r="D43" s="13" t="s">
        <v>108</v>
      </c>
      <c r="E43" s="14">
        <f t="shared" si="19"/>
        <v>419000</v>
      </c>
      <c r="F43" s="15">
        <v>419000</v>
      </c>
      <c r="G43" s="15">
        <v>0</v>
      </c>
      <c r="H43" s="15">
        <v>0</v>
      </c>
      <c r="I43" s="15">
        <v>0</v>
      </c>
      <c r="J43" s="14">
        <f t="shared" si="20"/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4">
        <f t="shared" si="12"/>
        <v>419000</v>
      </c>
    </row>
    <row r="44" spans="1:16" ht="25.5" x14ac:dyDescent="0.2">
      <c r="A44" s="11" t="s">
        <v>109</v>
      </c>
      <c r="B44" s="11" t="s">
        <v>110</v>
      </c>
      <c r="C44" s="12" t="s">
        <v>64</v>
      </c>
      <c r="D44" s="13" t="s">
        <v>111</v>
      </c>
      <c r="E44" s="14">
        <f t="shared" si="19"/>
        <v>17000</v>
      </c>
      <c r="F44" s="15">
        <v>17000</v>
      </c>
      <c r="G44" s="15">
        <v>0</v>
      </c>
      <c r="H44" s="15">
        <v>0</v>
      </c>
      <c r="I44" s="15">
        <v>0</v>
      </c>
      <c r="J44" s="14">
        <f t="shared" si="20"/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12"/>
        <v>17000</v>
      </c>
    </row>
    <row r="45" spans="1:16" ht="38.25" x14ac:dyDescent="0.2">
      <c r="A45" s="11" t="s">
        <v>112</v>
      </c>
      <c r="B45" s="11" t="s">
        <v>113</v>
      </c>
      <c r="C45" s="12" t="s">
        <v>64</v>
      </c>
      <c r="D45" s="13" t="s">
        <v>114</v>
      </c>
      <c r="E45" s="14">
        <f t="shared" si="19"/>
        <v>200000</v>
      </c>
      <c r="F45" s="15">
        <v>200000</v>
      </c>
      <c r="G45" s="15">
        <v>0</v>
      </c>
      <c r="H45" s="15">
        <v>0</v>
      </c>
      <c r="I45" s="15">
        <v>0</v>
      </c>
      <c r="J45" s="14">
        <f t="shared" si="20"/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12"/>
        <v>200000</v>
      </c>
    </row>
    <row r="46" spans="1:16" ht="25.5" x14ac:dyDescent="0.2">
      <c r="A46" s="11" t="s">
        <v>115</v>
      </c>
      <c r="B46" s="11" t="s">
        <v>116</v>
      </c>
      <c r="C46" s="12" t="s">
        <v>64</v>
      </c>
      <c r="D46" s="13" t="s">
        <v>117</v>
      </c>
      <c r="E46" s="14">
        <f t="shared" si="19"/>
        <v>39805</v>
      </c>
      <c r="F46" s="15">
        <v>39805</v>
      </c>
      <c r="G46" s="15">
        <v>0</v>
      </c>
      <c r="H46" s="15">
        <v>0</v>
      </c>
      <c r="I46" s="15">
        <v>0</v>
      </c>
      <c r="J46" s="14">
        <f t="shared" si="20"/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12"/>
        <v>39805</v>
      </c>
    </row>
    <row r="47" spans="1:16" ht="25.5" x14ac:dyDescent="0.2">
      <c r="A47" s="11" t="s">
        <v>118</v>
      </c>
      <c r="B47" s="11" t="s">
        <v>120</v>
      </c>
      <c r="C47" s="12" t="s">
        <v>119</v>
      </c>
      <c r="D47" s="13" t="s">
        <v>121</v>
      </c>
      <c r="E47" s="14">
        <f t="shared" si="19"/>
        <v>4500</v>
      </c>
      <c r="F47" s="15">
        <v>4500</v>
      </c>
      <c r="G47" s="15">
        <v>0</v>
      </c>
      <c r="H47" s="15">
        <v>0</v>
      </c>
      <c r="I47" s="15">
        <v>0</v>
      </c>
      <c r="J47" s="14">
        <f t="shared" si="20"/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12"/>
        <v>4500</v>
      </c>
    </row>
    <row r="48" spans="1:16" ht="51" x14ac:dyDescent="0.2">
      <c r="A48" s="11" t="s">
        <v>122</v>
      </c>
      <c r="B48" s="11" t="s">
        <v>124</v>
      </c>
      <c r="C48" s="12" t="s">
        <v>123</v>
      </c>
      <c r="D48" s="13" t="s">
        <v>125</v>
      </c>
      <c r="E48" s="14">
        <f t="shared" si="19"/>
        <v>5254000</v>
      </c>
      <c r="F48" s="15">
        <v>5254000</v>
      </c>
      <c r="G48" s="15">
        <v>4204700</v>
      </c>
      <c r="H48" s="15">
        <v>50900</v>
      </c>
      <c r="I48" s="15">
        <v>0</v>
      </c>
      <c r="J48" s="14">
        <f t="shared" si="20"/>
        <v>186900</v>
      </c>
      <c r="K48" s="15">
        <v>0</v>
      </c>
      <c r="L48" s="15">
        <v>186900</v>
      </c>
      <c r="M48" s="15">
        <v>145000</v>
      </c>
      <c r="N48" s="15">
        <v>0</v>
      </c>
      <c r="O48" s="15">
        <v>0</v>
      </c>
      <c r="P48" s="14">
        <f t="shared" si="12"/>
        <v>5440900</v>
      </c>
    </row>
    <row r="49" spans="1:16" ht="25.5" x14ac:dyDescent="0.2">
      <c r="A49" s="11" t="s">
        <v>126</v>
      </c>
      <c r="B49" s="11" t="s">
        <v>128</v>
      </c>
      <c r="C49" s="12" t="s">
        <v>127</v>
      </c>
      <c r="D49" s="13" t="s">
        <v>129</v>
      </c>
      <c r="E49" s="14">
        <f t="shared" si="19"/>
        <v>1177600</v>
      </c>
      <c r="F49" s="15">
        <v>1177600</v>
      </c>
      <c r="G49" s="15">
        <v>915000</v>
      </c>
      <c r="H49" s="15">
        <v>21200</v>
      </c>
      <c r="I49" s="15">
        <v>0</v>
      </c>
      <c r="J49" s="14">
        <f t="shared" si="20"/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2"/>
        <v>1177600</v>
      </c>
    </row>
    <row r="50" spans="1:16" x14ac:dyDescent="0.2">
      <c r="A50" s="11" t="s">
        <v>130</v>
      </c>
      <c r="B50" s="11" t="s">
        <v>131</v>
      </c>
      <c r="C50" s="12" t="s">
        <v>127</v>
      </c>
      <c r="D50" s="13" t="s">
        <v>132</v>
      </c>
      <c r="E50" s="14">
        <f t="shared" si="19"/>
        <v>81000</v>
      </c>
      <c r="F50" s="15">
        <v>81000</v>
      </c>
      <c r="G50" s="15">
        <v>0</v>
      </c>
      <c r="H50" s="15">
        <v>0</v>
      </c>
      <c r="I50" s="15">
        <v>0</v>
      </c>
      <c r="J50" s="14">
        <f t="shared" si="20"/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12"/>
        <v>81000</v>
      </c>
    </row>
    <row r="51" spans="1:16" ht="63.75" x14ac:dyDescent="0.2">
      <c r="A51" s="11" t="s">
        <v>133</v>
      </c>
      <c r="B51" s="11" t="s">
        <v>134</v>
      </c>
      <c r="C51" s="12" t="s">
        <v>54</v>
      </c>
      <c r="D51" s="13" t="s">
        <v>135</v>
      </c>
      <c r="E51" s="14">
        <f t="shared" si="19"/>
        <v>105000</v>
      </c>
      <c r="F51" s="15">
        <v>105000</v>
      </c>
      <c r="G51" s="15">
        <v>0</v>
      </c>
      <c r="H51" s="15">
        <v>0</v>
      </c>
      <c r="I51" s="15">
        <v>0</v>
      </c>
      <c r="J51" s="14">
        <f t="shared" si="20"/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4">
        <f t="shared" si="12"/>
        <v>105000</v>
      </c>
    </row>
    <row r="52" spans="1:16" ht="51" x14ac:dyDescent="0.2">
      <c r="A52" s="11" t="s">
        <v>136</v>
      </c>
      <c r="B52" s="11" t="s">
        <v>138</v>
      </c>
      <c r="C52" s="12" t="s">
        <v>137</v>
      </c>
      <c r="D52" s="13" t="s">
        <v>139</v>
      </c>
      <c r="E52" s="14">
        <f t="shared" si="19"/>
        <v>60000</v>
      </c>
      <c r="F52" s="15">
        <v>60000</v>
      </c>
      <c r="G52" s="15">
        <v>0</v>
      </c>
      <c r="H52" s="15">
        <v>0</v>
      </c>
      <c r="I52" s="15">
        <v>0</v>
      </c>
      <c r="J52" s="14">
        <f t="shared" si="20"/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4">
        <f t="shared" si="12"/>
        <v>60000</v>
      </c>
    </row>
    <row r="53" spans="1:16" ht="25.5" x14ac:dyDescent="0.2">
      <c r="A53" s="11" t="s">
        <v>140</v>
      </c>
      <c r="B53" s="11" t="s">
        <v>141</v>
      </c>
      <c r="C53" s="12" t="s">
        <v>119</v>
      </c>
      <c r="D53" s="13" t="s">
        <v>142</v>
      </c>
      <c r="E53" s="14">
        <f t="shared" si="19"/>
        <v>76400</v>
      </c>
      <c r="F53" s="15">
        <v>76400</v>
      </c>
      <c r="G53" s="15">
        <v>0</v>
      </c>
      <c r="H53" s="15">
        <v>0</v>
      </c>
      <c r="I53" s="15">
        <v>0</v>
      </c>
      <c r="J53" s="14">
        <f t="shared" si="20"/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2"/>
        <v>76400</v>
      </c>
    </row>
    <row r="54" spans="1:16" ht="38.25" x14ac:dyDescent="0.2">
      <c r="A54" s="11" t="s">
        <v>143</v>
      </c>
      <c r="B54" s="11" t="s">
        <v>144</v>
      </c>
      <c r="C54" s="12" t="s">
        <v>119</v>
      </c>
      <c r="D54" s="13" t="s">
        <v>145</v>
      </c>
      <c r="E54" s="14">
        <f t="shared" si="19"/>
        <v>166600</v>
      </c>
      <c r="F54" s="15">
        <v>166600</v>
      </c>
      <c r="G54" s="15">
        <v>0</v>
      </c>
      <c r="H54" s="15">
        <v>0</v>
      </c>
      <c r="I54" s="15">
        <v>0</v>
      </c>
      <c r="J54" s="14">
        <f t="shared" si="20"/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4">
        <f t="shared" si="12"/>
        <v>166600</v>
      </c>
    </row>
    <row r="55" spans="1:16" ht="25.5" x14ac:dyDescent="0.2">
      <c r="A55" s="11" t="s">
        <v>146</v>
      </c>
      <c r="B55" s="11" t="s">
        <v>148</v>
      </c>
      <c r="C55" s="12" t="s">
        <v>147</v>
      </c>
      <c r="D55" s="13" t="s">
        <v>149</v>
      </c>
      <c r="E55" s="14">
        <f t="shared" si="19"/>
        <v>451200</v>
      </c>
      <c r="F55" s="15">
        <v>451200</v>
      </c>
      <c r="G55" s="15">
        <v>0</v>
      </c>
      <c r="H55" s="15">
        <v>0</v>
      </c>
      <c r="I55" s="15">
        <v>0</v>
      </c>
      <c r="J55" s="14">
        <f t="shared" si="20"/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4">
        <f t="shared" si="12"/>
        <v>451200</v>
      </c>
    </row>
    <row r="56" spans="1:16" x14ac:dyDescent="0.2">
      <c r="A56" s="11" t="s">
        <v>150</v>
      </c>
      <c r="B56" s="11" t="s">
        <v>152</v>
      </c>
      <c r="C56" s="12" t="s">
        <v>151</v>
      </c>
      <c r="D56" s="13" t="s">
        <v>153</v>
      </c>
      <c r="E56" s="14">
        <f t="shared" si="19"/>
        <v>3647900</v>
      </c>
      <c r="F56" s="15">
        <v>3647900</v>
      </c>
      <c r="G56" s="15">
        <v>2625500</v>
      </c>
      <c r="H56" s="15">
        <v>142900</v>
      </c>
      <c r="I56" s="15">
        <v>0</v>
      </c>
      <c r="J56" s="14">
        <f t="shared" si="20"/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4">
        <f t="shared" si="12"/>
        <v>3647900</v>
      </c>
    </row>
    <row r="57" spans="1:16" ht="25.5" x14ac:dyDescent="0.2">
      <c r="A57" s="11" t="s">
        <v>154</v>
      </c>
      <c r="B57" s="11" t="s">
        <v>156</v>
      </c>
      <c r="C57" s="12" t="s">
        <v>155</v>
      </c>
      <c r="D57" s="13" t="s">
        <v>157</v>
      </c>
      <c r="E57" s="14">
        <f t="shared" si="19"/>
        <v>10875000</v>
      </c>
      <c r="F57" s="15">
        <v>10875000</v>
      </c>
      <c r="G57" s="15">
        <v>7861800</v>
      </c>
      <c r="H57" s="15">
        <v>486400</v>
      </c>
      <c r="I57" s="15">
        <v>0</v>
      </c>
      <c r="J57" s="14">
        <f t="shared" si="20"/>
        <v>235000</v>
      </c>
      <c r="K57" s="15">
        <v>0</v>
      </c>
      <c r="L57" s="15">
        <v>235000</v>
      </c>
      <c r="M57" s="15">
        <v>19600</v>
      </c>
      <c r="N57" s="15">
        <v>0</v>
      </c>
      <c r="O57" s="15">
        <v>0</v>
      </c>
      <c r="P57" s="14">
        <f t="shared" si="12"/>
        <v>11110000</v>
      </c>
    </row>
    <row r="58" spans="1:16" x14ac:dyDescent="0.2">
      <c r="A58" s="11" t="s">
        <v>158</v>
      </c>
      <c r="B58" s="11" t="s">
        <v>160</v>
      </c>
      <c r="C58" s="12" t="s">
        <v>159</v>
      </c>
      <c r="D58" s="13" t="s">
        <v>161</v>
      </c>
      <c r="E58" s="14">
        <f t="shared" si="19"/>
        <v>168300</v>
      </c>
      <c r="F58" s="15">
        <v>168300</v>
      </c>
      <c r="G58" s="15">
        <v>0</v>
      </c>
      <c r="H58" s="15">
        <v>0</v>
      </c>
      <c r="I58" s="15">
        <v>0</v>
      </c>
      <c r="J58" s="14">
        <f t="shared" si="20"/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4">
        <f t="shared" si="12"/>
        <v>168300</v>
      </c>
    </row>
    <row r="59" spans="1:16" ht="25.5" x14ac:dyDescent="0.2">
      <c r="A59" s="11" t="s">
        <v>162</v>
      </c>
      <c r="B59" s="11" t="s">
        <v>164</v>
      </c>
      <c r="C59" s="12" t="s">
        <v>163</v>
      </c>
      <c r="D59" s="13" t="s">
        <v>165</v>
      </c>
      <c r="E59" s="14">
        <f t="shared" si="19"/>
        <v>40000</v>
      </c>
      <c r="F59" s="15">
        <v>40000</v>
      </c>
      <c r="G59" s="15">
        <v>0</v>
      </c>
      <c r="H59" s="15">
        <v>0</v>
      </c>
      <c r="I59" s="15">
        <v>0</v>
      </c>
      <c r="J59" s="14">
        <f t="shared" si="20"/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2"/>
        <v>40000</v>
      </c>
    </row>
    <row r="60" spans="1:16" ht="25.5" x14ac:dyDescent="0.2">
      <c r="A60" s="11" t="s">
        <v>166</v>
      </c>
      <c r="B60" s="11" t="s">
        <v>167</v>
      </c>
      <c r="C60" s="12" t="s">
        <v>163</v>
      </c>
      <c r="D60" s="13" t="s">
        <v>168</v>
      </c>
      <c r="E60" s="14">
        <f t="shared" si="19"/>
        <v>8000</v>
      </c>
      <c r="F60" s="15">
        <v>8000</v>
      </c>
      <c r="G60" s="15">
        <v>0</v>
      </c>
      <c r="H60" s="15">
        <v>0</v>
      </c>
      <c r="I60" s="15">
        <v>0</v>
      </c>
      <c r="J60" s="14">
        <f t="shared" si="20"/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4">
        <f t="shared" si="12"/>
        <v>8000</v>
      </c>
    </row>
    <row r="61" spans="1:16" ht="25.5" x14ac:dyDescent="0.2">
      <c r="A61" s="11" t="s">
        <v>169</v>
      </c>
      <c r="B61" s="11" t="s">
        <v>170</v>
      </c>
      <c r="C61" s="12" t="s">
        <v>163</v>
      </c>
      <c r="D61" s="13" t="s">
        <v>171</v>
      </c>
      <c r="E61" s="14">
        <f t="shared" si="19"/>
        <v>1472500</v>
      </c>
      <c r="F61" s="15">
        <v>1472500</v>
      </c>
      <c r="G61" s="15">
        <v>1106700</v>
      </c>
      <c r="H61" s="15">
        <v>83700</v>
      </c>
      <c r="I61" s="15">
        <v>0</v>
      </c>
      <c r="J61" s="14">
        <f t="shared" si="20"/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4">
        <f t="shared" si="12"/>
        <v>1472500</v>
      </c>
    </row>
    <row r="62" spans="1:16" x14ac:dyDescent="0.2">
      <c r="A62" s="11" t="s">
        <v>172</v>
      </c>
      <c r="B62" s="11" t="s">
        <v>173</v>
      </c>
      <c r="C62" s="12" t="s">
        <v>163</v>
      </c>
      <c r="D62" s="13" t="s">
        <v>174</v>
      </c>
      <c r="E62" s="14">
        <f t="shared" si="19"/>
        <v>1155200</v>
      </c>
      <c r="F62" s="15">
        <v>1155200</v>
      </c>
      <c r="G62" s="15">
        <v>0</v>
      </c>
      <c r="H62" s="15">
        <v>0</v>
      </c>
      <c r="I62" s="15">
        <v>0</v>
      </c>
      <c r="J62" s="14">
        <f t="shared" si="20"/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4">
        <f t="shared" si="12"/>
        <v>1155200</v>
      </c>
    </row>
    <row r="63" spans="1:16" ht="51" x14ac:dyDescent="0.2">
      <c r="A63" s="11" t="s">
        <v>175</v>
      </c>
      <c r="B63" s="11" t="s">
        <v>176</v>
      </c>
      <c r="C63" s="12" t="s">
        <v>163</v>
      </c>
      <c r="D63" s="13" t="s">
        <v>177</v>
      </c>
      <c r="E63" s="14">
        <f t="shared" si="19"/>
        <v>362500</v>
      </c>
      <c r="F63" s="15">
        <v>362500</v>
      </c>
      <c r="G63" s="15">
        <v>243000</v>
      </c>
      <c r="H63" s="15">
        <v>9500</v>
      </c>
      <c r="I63" s="15">
        <v>0</v>
      </c>
      <c r="J63" s="14">
        <f t="shared" si="20"/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4">
        <f t="shared" si="12"/>
        <v>362500</v>
      </c>
    </row>
    <row r="64" spans="1:16" x14ac:dyDescent="0.2">
      <c r="A64" s="11" t="s">
        <v>178</v>
      </c>
      <c r="B64" s="11" t="s">
        <v>180</v>
      </c>
      <c r="C64" s="12" t="s">
        <v>179</v>
      </c>
      <c r="D64" s="13" t="s">
        <v>181</v>
      </c>
      <c r="E64" s="14">
        <f t="shared" si="19"/>
        <v>0</v>
      </c>
      <c r="F64" s="15">
        <v>0</v>
      </c>
      <c r="G64" s="15">
        <v>0</v>
      </c>
      <c r="H64" s="15">
        <v>0</v>
      </c>
      <c r="I64" s="15">
        <v>0</v>
      </c>
      <c r="J64" s="14">
        <f t="shared" si="20"/>
        <v>1664737</v>
      </c>
      <c r="K64" s="15">
        <v>1664737</v>
      </c>
      <c r="L64" s="15">
        <v>0</v>
      </c>
      <c r="M64" s="15">
        <v>0</v>
      </c>
      <c r="N64" s="15">
        <v>0</v>
      </c>
      <c r="O64" s="15">
        <v>1664737</v>
      </c>
      <c r="P64" s="14">
        <f t="shared" si="12"/>
        <v>1664737</v>
      </c>
    </row>
    <row r="65" spans="1:16" x14ac:dyDescent="0.2">
      <c r="A65" s="11" t="s">
        <v>182</v>
      </c>
      <c r="B65" s="11" t="s">
        <v>183</v>
      </c>
      <c r="C65" s="12" t="s">
        <v>179</v>
      </c>
      <c r="D65" s="13" t="s">
        <v>184</v>
      </c>
      <c r="E65" s="14">
        <f t="shared" si="19"/>
        <v>0</v>
      </c>
      <c r="F65" s="15">
        <v>0</v>
      </c>
      <c r="G65" s="15">
        <v>0</v>
      </c>
      <c r="H65" s="15">
        <v>0</v>
      </c>
      <c r="I65" s="15">
        <v>0</v>
      </c>
      <c r="J65" s="14">
        <f t="shared" si="20"/>
        <v>51803</v>
      </c>
      <c r="K65" s="15">
        <v>51803</v>
      </c>
      <c r="L65" s="15">
        <v>0</v>
      </c>
      <c r="M65" s="15">
        <v>0</v>
      </c>
      <c r="N65" s="15">
        <v>0</v>
      </c>
      <c r="O65" s="15">
        <v>51803</v>
      </c>
      <c r="P65" s="14">
        <f t="shared" si="12"/>
        <v>51803</v>
      </c>
    </row>
    <row r="66" spans="1:16" ht="38.25" x14ac:dyDescent="0.2">
      <c r="A66" s="11" t="s">
        <v>185</v>
      </c>
      <c r="B66" s="11" t="s">
        <v>187</v>
      </c>
      <c r="C66" s="12" t="s">
        <v>186</v>
      </c>
      <c r="D66" s="13" t="s">
        <v>188</v>
      </c>
      <c r="E66" s="14">
        <f t="shared" si="19"/>
        <v>0</v>
      </c>
      <c r="F66" s="15">
        <v>0</v>
      </c>
      <c r="G66" s="15">
        <v>0</v>
      </c>
      <c r="H66" s="15">
        <v>0</v>
      </c>
      <c r="I66" s="15">
        <v>0</v>
      </c>
      <c r="J66" s="14">
        <f t="shared" si="20"/>
        <v>2093039</v>
      </c>
      <c r="K66" s="15">
        <v>2093039</v>
      </c>
      <c r="L66" s="15">
        <v>0</v>
      </c>
      <c r="M66" s="15">
        <v>0</v>
      </c>
      <c r="N66" s="15">
        <v>0</v>
      </c>
      <c r="O66" s="15">
        <v>2093039</v>
      </c>
      <c r="P66" s="14">
        <f t="shared" si="12"/>
        <v>2093039</v>
      </c>
    </row>
    <row r="67" spans="1:16" ht="38.25" x14ac:dyDescent="0.2">
      <c r="A67" s="5" t="s">
        <v>189</v>
      </c>
      <c r="B67" s="6"/>
      <c r="C67" s="7"/>
      <c r="D67" s="8" t="s">
        <v>225</v>
      </c>
      <c r="E67" s="14">
        <f t="shared" si="19"/>
        <v>9583000</v>
      </c>
      <c r="F67" s="10">
        <f>F68</f>
        <v>9583000</v>
      </c>
      <c r="G67" s="10">
        <f t="shared" ref="G67:I67" si="21">G68</f>
        <v>3203100</v>
      </c>
      <c r="H67" s="10">
        <f t="shared" si="21"/>
        <v>558300</v>
      </c>
      <c r="I67" s="10">
        <f t="shared" si="21"/>
        <v>0</v>
      </c>
      <c r="J67" s="9">
        <f>K67+L67</f>
        <v>1102637</v>
      </c>
      <c r="K67" s="10">
        <f>K68</f>
        <v>953637</v>
      </c>
      <c r="L67" s="10">
        <f t="shared" ref="L67:O67" si="22">L68</f>
        <v>149000</v>
      </c>
      <c r="M67" s="10">
        <f t="shared" si="22"/>
        <v>103312</v>
      </c>
      <c r="N67" s="10">
        <f t="shared" si="22"/>
        <v>0</v>
      </c>
      <c r="O67" s="10">
        <f t="shared" si="22"/>
        <v>953637</v>
      </c>
      <c r="P67" s="9">
        <f t="shared" ref="P67:P81" si="23">E67+J67</f>
        <v>10685637</v>
      </c>
    </row>
    <row r="68" spans="1:16" ht="38.25" x14ac:dyDescent="0.2">
      <c r="A68" s="5" t="s">
        <v>190</v>
      </c>
      <c r="B68" s="6"/>
      <c r="C68" s="7"/>
      <c r="D68" s="8" t="s">
        <v>225</v>
      </c>
      <c r="E68" s="14">
        <f>SUM(E69:E75)</f>
        <v>8891500</v>
      </c>
      <c r="F68" s="10">
        <f>SUM(F69:F77)</f>
        <v>9583000</v>
      </c>
      <c r="G68" s="10">
        <f t="shared" ref="G68:I68" si="24">SUM(G69:G77)</f>
        <v>3203100</v>
      </c>
      <c r="H68" s="10">
        <f t="shared" si="24"/>
        <v>558300</v>
      </c>
      <c r="I68" s="10">
        <f t="shared" si="24"/>
        <v>0</v>
      </c>
      <c r="J68" s="9">
        <f>K68+L68</f>
        <v>1102637</v>
      </c>
      <c r="K68" s="10">
        <f t="shared" ref="K68:O68" si="25">SUM(K69:K77)</f>
        <v>953637</v>
      </c>
      <c r="L68" s="10">
        <f t="shared" si="25"/>
        <v>149000</v>
      </c>
      <c r="M68" s="10">
        <f t="shared" si="25"/>
        <v>103312</v>
      </c>
      <c r="N68" s="10">
        <f t="shared" si="25"/>
        <v>0</v>
      </c>
      <c r="O68" s="10">
        <f t="shared" si="25"/>
        <v>953637</v>
      </c>
      <c r="P68" s="9">
        <f t="shared" si="23"/>
        <v>9994137</v>
      </c>
    </row>
    <row r="69" spans="1:16" ht="38.25" x14ac:dyDescent="0.2">
      <c r="A69" s="11" t="s">
        <v>191</v>
      </c>
      <c r="B69" s="11" t="s">
        <v>51</v>
      </c>
      <c r="C69" s="12" t="s">
        <v>21</v>
      </c>
      <c r="D69" s="13" t="s">
        <v>224</v>
      </c>
      <c r="E69" s="14">
        <f>F69+I69</f>
        <v>932500</v>
      </c>
      <c r="F69" s="15">
        <v>932500</v>
      </c>
      <c r="G69" s="15">
        <v>718900</v>
      </c>
      <c r="H69" s="15">
        <v>25300</v>
      </c>
      <c r="I69" s="15">
        <v>0</v>
      </c>
      <c r="J69" s="14">
        <f t="shared" si="20"/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4">
        <f t="shared" si="23"/>
        <v>932500</v>
      </c>
    </row>
    <row r="70" spans="1:16" x14ac:dyDescent="0.2">
      <c r="A70" s="106" t="s">
        <v>398</v>
      </c>
      <c r="B70" s="11" t="s">
        <v>29</v>
      </c>
      <c r="C70" s="12" t="s">
        <v>28</v>
      </c>
      <c r="D70" s="13" t="s">
        <v>30</v>
      </c>
      <c r="E70" s="14">
        <f>F70+I70</f>
        <v>16500</v>
      </c>
      <c r="F70" s="15">
        <v>16500</v>
      </c>
      <c r="G70" s="15">
        <v>15200</v>
      </c>
      <c r="H70" s="15">
        <v>0</v>
      </c>
      <c r="I70" s="15">
        <v>0</v>
      </c>
      <c r="J70" s="14">
        <f t="shared" ref="J70:J77" si="26">L70+O70</f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4">
        <f t="shared" si="23"/>
        <v>16500</v>
      </c>
    </row>
    <row r="71" spans="1:16" ht="25.5" x14ac:dyDescent="0.2">
      <c r="A71" s="106" t="s">
        <v>192</v>
      </c>
      <c r="B71" s="11" t="s">
        <v>194</v>
      </c>
      <c r="C71" s="12" t="s">
        <v>193</v>
      </c>
      <c r="D71" s="13" t="s">
        <v>195</v>
      </c>
      <c r="E71" s="14">
        <f t="shared" ref="E71:E75" si="27">F71+I71</f>
        <v>1770500</v>
      </c>
      <c r="F71" s="15">
        <v>1770500</v>
      </c>
      <c r="G71" s="15">
        <v>0</v>
      </c>
      <c r="H71" s="15">
        <v>0</v>
      </c>
      <c r="I71" s="15">
        <v>0</v>
      </c>
      <c r="J71" s="14">
        <f t="shared" si="26"/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4">
        <f t="shared" si="23"/>
        <v>1770500</v>
      </c>
    </row>
    <row r="72" spans="1:16" x14ac:dyDescent="0.2">
      <c r="A72" s="106" t="s">
        <v>196</v>
      </c>
      <c r="B72" s="11" t="s">
        <v>197</v>
      </c>
      <c r="C72" s="12" t="s">
        <v>193</v>
      </c>
      <c r="D72" s="13" t="s">
        <v>198</v>
      </c>
      <c r="E72" s="14">
        <f t="shared" si="27"/>
        <v>5972000</v>
      </c>
      <c r="F72" s="15">
        <v>5972000</v>
      </c>
      <c r="G72" s="15">
        <v>1975700</v>
      </c>
      <c r="H72" s="15">
        <v>492100</v>
      </c>
      <c r="I72" s="15">
        <v>0</v>
      </c>
      <c r="J72" s="14">
        <f t="shared" si="26"/>
        <v>126000</v>
      </c>
      <c r="K72" s="15">
        <v>0</v>
      </c>
      <c r="L72" s="15">
        <v>126000</v>
      </c>
      <c r="M72" s="15">
        <v>103312</v>
      </c>
      <c r="N72" s="15">
        <v>0</v>
      </c>
      <c r="O72" s="15">
        <v>0</v>
      </c>
      <c r="P72" s="14">
        <f t="shared" si="23"/>
        <v>6098000</v>
      </c>
    </row>
    <row r="73" spans="1:16" ht="38.25" x14ac:dyDescent="0.2">
      <c r="A73" s="106" t="s">
        <v>202</v>
      </c>
      <c r="B73" s="11" t="s">
        <v>204</v>
      </c>
      <c r="C73" s="12" t="s">
        <v>203</v>
      </c>
      <c r="D73" s="13" t="s">
        <v>205</v>
      </c>
      <c r="E73" s="14">
        <f t="shared" si="27"/>
        <v>100000</v>
      </c>
      <c r="F73" s="15">
        <v>100000</v>
      </c>
      <c r="G73" s="15">
        <v>0</v>
      </c>
      <c r="H73" s="15">
        <v>0</v>
      </c>
      <c r="I73" s="15">
        <v>0</v>
      </c>
      <c r="J73" s="14">
        <f t="shared" si="26"/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4">
        <f t="shared" si="23"/>
        <v>100000</v>
      </c>
    </row>
    <row r="74" spans="1:16" ht="25.5" x14ac:dyDescent="0.2">
      <c r="A74" s="106" t="s">
        <v>206</v>
      </c>
      <c r="B74" s="11" t="s">
        <v>207</v>
      </c>
      <c r="C74" s="12" t="s">
        <v>186</v>
      </c>
      <c r="D74" s="13" t="s">
        <v>208</v>
      </c>
      <c r="E74" s="14">
        <f t="shared" si="27"/>
        <v>0</v>
      </c>
      <c r="F74" s="15">
        <v>0</v>
      </c>
      <c r="G74" s="15">
        <v>0</v>
      </c>
      <c r="H74" s="15">
        <v>0</v>
      </c>
      <c r="I74" s="15">
        <v>0</v>
      </c>
      <c r="J74" s="14">
        <f t="shared" si="26"/>
        <v>953637</v>
      </c>
      <c r="K74" s="15">
        <v>953637</v>
      </c>
      <c r="L74" s="15">
        <v>0</v>
      </c>
      <c r="M74" s="15">
        <v>0</v>
      </c>
      <c r="N74" s="15">
        <v>0</v>
      </c>
      <c r="O74" s="15">
        <v>953637</v>
      </c>
      <c r="P74" s="14">
        <f t="shared" si="23"/>
        <v>953637</v>
      </c>
    </row>
    <row r="75" spans="1:16" ht="25.5" x14ac:dyDescent="0.2">
      <c r="A75" s="106" t="s">
        <v>209</v>
      </c>
      <c r="B75" s="11" t="s">
        <v>210</v>
      </c>
      <c r="C75" s="12" t="s">
        <v>35</v>
      </c>
      <c r="D75" s="13" t="s">
        <v>211</v>
      </c>
      <c r="E75" s="14">
        <f t="shared" si="27"/>
        <v>100000</v>
      </c>
      <c r="F75" s="15">
        <v>100000</v>
      </c>
      <c r="G75" s="15">
        <v>0</v>
      </c>
      <c r="H75" s="15">
        <v>0</v>
      </c>
      <c r="I75" s="15">
        <v>0</v>
      </c>
      <c r="J75" s="14">
        <f t="shared" si="26"/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4">
        <f t="shared" si="23"/>
        <v>100000</v>
      </c>
    </row>
    <row r="76" spans="1:16" x14ac:dyDescent="0.2">
      <c r="A76" s="106" t="s">
        <v>397</v>
      </c>
      <c r="B76" s="11" t="s">
        <v>36</v>
      </c>
      <c r="C76" s="12" t="s">
        <v>35</v>
      </c>
      <c r="D76" s="13" t="s">
        <v>37</v>
      </c>
      <c r="E76" s="14">
        <f>F76+I76</f>
        <v>691500</v>
      </c>
      <c r="F76" s="15">
        <v>691500</v>
      </c>
      <c r="G76" s="15">
        <v>493300</v>
      </c>
      <c r="H76" s="15">
        <v>40900</v>
      </c>
      <c r="I76" s="15">
        <v>0</v>
      </c>
      <c r="J76" s="14">
        <f t="shared" si="26"/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4">
        <f t="shared" si="23"/>
        <v>691500</v>
      </c>
    </row>
    <row r="77" spans="1:16" x14ac:dyDescent="0.2">
      <c r="A77" s="62" t="s">
        <v>392</v>
      </c>
      <c r="B77" s="68" t="s">
        <v>393</v>
      </c>
      <c r="C77" s="68" t="s">
        <v>394</v>
      </c>
      <c r="D77" s="72" t="s">
        <v>395</v>
      </c>
      <c r="E77" s="14">
        <f>F77+I77</f>
        <v>0</v>
      </c>
      <c r="F77" s="15">
        <v>0</v>
      </c>
      <c r="G77" s="15">
        <v>0</v>
      </c>
      <c r="H77" s="15">
        <v>0</v>
      </c>
      <c r="I77" s="15">
        <v>0</v>
      </c>
      <c r="J77" s="14">
        <f t="shared" si="26"/>
        <v>23000</v>
      </c>
      <c r="K77" s="15">
        <v>0</v>
      </c>
      <c r="L77" s="15">
        <v>23000</v>
      </c>
      <c r="M77" s="15">
        <v>0</v>
      </c>
      <c r="N77" s="15">
        <v>0</v>
      </c>
      <c r="O77" s="15">
        <v>0</v>
      </c>
      <c r="P77" s="14">
        <f t="shared" si="23"/>
        <v>23000</v>
      </c>
    </row>
    <row r="78" spans="1:16" x14ac:dyDescent="0.2">
      <c r="A78" s="107" t="s">
        <v>212</v>
      </c>
      <c r="B78" s="6"/>
      <c r="C78" s="7"/>
      <c r="D78" s="8" t="s">
        <v>226</v>
      </c>
      <c r="E78" s="9">
        <f>E79</f>
        <v>3175800</v>
      </c>
      <c r="F78" s="10">
        <f>F79</f>
        <v>1561400</v>
      </c>
      <c r="G78" s="10">
        <f t="shared" ref="G78:I78" si="28">G79</f>
        <v>1212400</v>
      </c>
      <c r="H78" s="10">
        <f t="shared" si="28"/>
        <v>56100</v>
      </c>
      <c r="I78" s="10">
        <f t="shared" si="28"/>
        <v>0</v>
      </c>
      <c r="J78" s="9">
        <f>K78+L78</f>
        <v>0</v>
      </c>
      <c r="K78" s="10">
        <f t="shared" ref="K78" si="29">K79</f>
        <v>0</v>
      </c>
      <c r="L78" s="10">
        <f t="shared" ref="L78" si="30">L79</f>
        <v>0</v>
      </c>
      <c r="M78" s="10">
        <f t="shared" ref="M78" si="31">M79</f>
        <v>0</v>
      </c>
      <c r="N78" s="10">
        <f t="shared" ref="N78" si="32">N79</f>
        <v>0</v>
      </c>
      <c r="O78" s="10">
        <f t="shared" ref="O78" si="33">O79</f>
        <v>0</v>
      </c>
      <c r="P78" s="9">
        <f t="shared" si="23"/>
        <v>3175800</v>
      </c>
    </row>
    <row r="79" spans="1:16" x14ac:dyDescent="0.2">
      <c r="A79" s="5" t="s">
        <v>213</v>
      </c>
      <c r="B79" s="6"/>
      <c r="C79" s="7"/>
      <c r="D79" s="8" t="s">
        <v>226</v>
      </c>
      <c r="E79" s="9">
        <f>E80+E81</f>
        <v>3175800</v>
      </c>
      <c r="F79" s="10">
        <f>F80+F81</f>
        <v>1561400</v>
      </c>
      <c r="G79" s="10">
        <f t="shared" ref="G79:I79" si="34">G80+G81</f>
        <v>1212400</v>
      </c>
      <c r="H79" s="10">
        <f t="shared" si="34"/>
        <v>56100</v>
      </c>
      <c r="I79" s="10">
        <f t="shared" si="34"/>
        <v>0</v>
      </c>
      <c r="J79" s="9">
        <f>K79+L79</f>
        <v>0</v>
      </c>
      <c r="K79" s="10">
        <f t="shared" ref="K79" si="35">K80+K81</f>
        <v>0</v>
      </c>
      <c r="L79" s="10">
        <f t="shared" ref="L79" si="36">L80+L81</f>
        <v>0</v>
      </c>
      <c r="M79" s="10">
        <f t="shared" ref="M79" si="37">M80+M81</f>
        <v>0</v>
      </c>
      <c r="N79" s="10">
        <f t="shared" ref="N79" si="38">N80+N81</f>
        <v>0</v>
      </c>
      <c r="O79" s="10">
        <f t="shared" ref="O79" si="39">O80+O81</f>
        <v>0</v>
      </c>
      <c r="P79" s="9">
        <f t="shared" si="23"/>
        <v>3175800</v>
      </c>
    </row>
    <row r="80" spans="1:16" ht="25.5" x14ac:dyDescent="0.2">
      <c r="A80" s="11" t="s">
        <v>214</v>
      </c>
      <c r="B80" s="11" t="s">
        <v>51</v>
      </c>
      <c r="C80" s="12" t="s">
        <v>21</v>
      </c>
      <c r="D80" s="13" t="s">
        <v>227</v>
      </c>
      <c r="E80" s="14">
        <f t="shared" ref="E80" si="40">F80+I80</f>
        <v>1561400</v>
      </c>
      <c r="F80" s="15">
        <v>1561400</v>
      </c>
      <c r="G80" s="15">
        <v>1212400</v>
      </c>
      <c r="H80" s="15">
        <v>56100</v>
      </c>
      <c r="I80" s="15">
        <v>0</v>
      </c>
      <c r="J80" s="14">
        <f t="shared" ref="J80:J81" si="41">L80+O80</f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4">
        <f t="shared" si="23"/>
        <v>1561400</v>
      </c>
    </row>
    <row r="81" spans="1:16" x14ac:dyDescent="0.2">
      <c r="A81" s="11" t="s">
        <v>215</v>
      </c>
      <c r="B81" s="11" t="s">
        <v>216</v>
      </c>
      <c r="C81" s="12" t="s">
        <v>25</v>
      </c>
      <c r="D81" s="13" t="s">
        <v>217</v>
      </c>
      <c r="E81" s="14">
        <v>1614400</v>
      </c>
      <c r="F81" s="15">
        <v>0</v>
      </c>
      <c r="G81" s="15">
        <v>0</v>
      </c>
      <c r="H81" s="15">
        <v>0</v>
      </c>
      <c r="I81" s="15">
        <v>0</v>
      </c>
      <c r="J81" s="14">
        <f t="shared" si="41"/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4">
        <f t="shared" si="23"/>
        <v>1614400</v>
      </c>
    </row>
    <row r="82" spans="1:16" x14ac:dyDescent="0.2">
      <c r="A82" s="16" t="s">
        <v>218</v>
      </c>
      <c r="B82" s="17" t="s">
        <v>218</v>
      </c>
      <c r="C82" s="18" t="s">
        <v>218</v>
      </c>
      <c r="D82" s="19" t="s">
        <v>219</v>
      </c>
      <c r="E82" s="9">
        <f>E13+E22+E67+E78</f>
        <v>286216460.75999999</v>
      </c>
      <c r="F82" s="9">
        <f t="shared" ref="F82:P82" si="42">F13+F22+F67+F78</f>
        <v>284602060.75999999</v>
      </c>
      <c r="G82" s="9">
        <f t="shared" si="42"/>
        <v>192653248.28999999</v>
      </c>
      <c r="H82" s="9">
        <f t="shared" si="42"/>
        <v>18231600</v>
      </c>
      <c r="I82" s="9">
        <f t="shared" si="42"/>
        <v>0</v>
      </c>
      <c r="J82" s="9">
        <f>K82+L82</f>
        <v>7526584</v>
      </c>
      <c r="K82" s="9">
        <f t="shared" si="42"/>
        <v>4926184</v>
      </c>
      <c r="L82" s="9">
        <f t="shared" si="42"/>
        <v>2600400</v>
      </c>
      <c r="M82" s="9">
        <f t="shared" si="42"/>
        <v>600512</v>
      </c>
      <c r="N82" s="9">
        <f t="shared" si="42"/>
        <v>0</v>
      </c>
      <c r="O82" s="9">
        <f t="shared" si="42"/>
        <v>4926184</v>
      </c>
      <c r="P82" s="9">
        <f t="shared" si="42"/>
        <v>293743044.75999999</v>
      </c>
    </row>
    <row r="83" spans="1:16" x14ac:dyDescent="0.2">
      <c r="E83" s="23"/>
    </row>
    <row r="84" spans="1:16" x14ac:dyDescent="0.2">
      <c r="B84" s="2" t="s">
        <v>388</v>
      </c>
      <c r="C84" s="21"/>
      <c r="D84" s="21"/>
      <c r="F84" s="21"/>
      <c r="I84" s="2"/>
      <c r="J84" s="2" t="s">
        <v>389</v>
      </c>
    </row>
    <row r="85" spans="1:16" x14ac:dyDescent="0.2">
      <c r="B85" s="2"/>
      <c r="C85" s="21"/>
      <c r="D85" s="21"/>
      <c r="F85" s="21"/>
      <c r="J85" s="2"/>
    </row>
    <row r="86" spans="1:16" x14ac:dyDescent="0.2">
      <c r="B86" s="2" t="s">
        <v>220</v>
      </c>
      <c r="C86" s="21"/>
      <c r="D86" s="21"/>
      <c r="F86" s="21"/>
      <c r="J86" s="2" t="s">
        <v>221</v>
      </c>
    </row>
  </sheetData>
  <mergeCells count="22"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</mergeCells>
  <pageMargins left="0.19685039370078741" right="0.19685039370078741" top="0.39370078740157483" bottom="0.19685039370078741" header="0" footer="0"/>
  <pageSetup paperSize="9" scale="63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view="pageBreakPreview" zoomScaleNormal="100" zoomScaleSheetLayoutView="100" workbookViewId="0">
      <selection activeCell="G2" sqref="G2:J2"/>
    </sheetView>
  </sheetViews>
  <sheetFormatPr defaultRowHeight="12.75" x14ac:dyDescent="0.2"/>
  <cols>
    <col min="1" max="1" width="13.85546875" style="25" customWidth="1"/>
    <col min="2" max="2" width="11.5703125" style="25" customWidth="1"/>
    <col min="3" max="3" width="11.85546875" style="25" customWidth="1"/>
    <col min="4" max="4" width="42.85546875" style="25" customWidth="1"/>
    <col min="5" max="5" width="41.85546875" style="25" customWidth="1"/>
    <col min="6" max="6" width="10.42578125" style="25" customWidth="1"/>
    <col min="7" max="8" width="12.28515625" style="25" customWidth="1"/>
    <col min="9" max="9" width="13.85546875" style="25" customWidth="1"/>
    <col min="10" max="10" width="10.28515625" style="25" customWidth="1"/>
    <col min="11" max="256" width="9.140625" style="25"/>
    <col min="257" max="257" width="12.7109375" style="25" customWidth="1"/>
    <col min="258" max="258" width="11.5703125" style="25" customWidth="1"/>
    <col min="259" max="259" width="16.5703125" style="25" customWidth="1"/>
    <col min="260" max="260" width="25.42578125" style="25" customWidth="1"/>
    <col min="261" max="261" width="32.28515625" style="25" customWidth="1"/>
    <col min="262" max="262" width="10.42578125" style="25" customWidth="1"/>
    <col min="263" max="264" width="12.28515625" style="25" customWidth="1"/>
    <col min="265" max="265" width="12.7109375" style="25" customWidth="1"/>
    <col min="266" max="266" width="10.28515625" style="25" customWidth="1"/>
    <col min="267" max="512" width="9.140625" style="25"/>
    <col min="513" max="513" width="12.7109375" style="25" customWidth="1"/>
    <col min="514" max="514" width="11.5703125" style="25" customWidth="1"/>
    <col min="515" max="515" width="16.5703125" style="25" customWidth="1"/>
    <col min="516" max="516" width="25.42578125" style="25" customWidth="1"/>
    <col min="517" max="517" width="32.28515625" style="25" customWidth="1"/>
    <col min="518" max="518" width="10.42578125" style="25" customWidth="1"/>
    <col min="519" max="520" width="12.28515625" style="25" customWidth="1"/>
    <col min="521" max="521" width="12.7109375" style="25" customWidth="1"/>
    <col min="522" max="522" width="10.28515625" style="25" customWidth="1"/>
    <col min="523" max="768" width="9.140625" style="25"/>
    <col min="769" max="769" width="12.7109375" style="25" customWidth="1"/>
    <col min="770" max="770" width="11.5703125" style="25" customWidth="1"/>
    <col min="771" max="771" width="16.5703125" style="25" customWidth="1"/>
    <col min="772" max="772" width="25.42578125" style="25" customWidth="1"/>
    <col min="773" max="773" width="32.28515625" style="25" customWidth="1"/>
    <col min="774" max="774" width="10.42578125" style="25" customWidth="1"/>
    <col min="775" max="776" width="12.28515625" style="25" customWidth="1"/>
    <col min="777" max="777" width="12.7109375" style="25" customWidth="1"/>
    <col min="778" max="778" width="10.28515625" style="25" customWidth="1"/>
    <col min="779" max="1024" width="9.140625" style="25"/>
    <col min="1025" max="1025" width="12.7109375" style="25" customWidth="1"/>
    <col min="1026" max="1026" width="11.5703125" style="25" customWidth="1"/>
    <col min="1027" max="1027" width="16.5703125" style="25" customWidth="1"/>
    <col min="1028" max="1028" width="25.42578125" style="25" customWidth="1"/>
    <col min="1029" max="1029" width="32.28515625" style="25" customWidth="1"/>
    <col min="1030" max="1030" width="10.42578125" style="25" customWidth="1"/>
    <col min="1031" max="1032" width="12.28515625" style="25" customWidth="1"/>
    <col min="1033" max="1033" width="12.7109375" style="25" customWidth="1"/>
    <col min="1034" max="1034" width="10.28515625" style="25" customWidth="1"/>
    <col min="1035" max="1280" width="9.140625" style="25"/>
    <col min="1281" max="1281" width="12.7109375" style="25" customWidth="1"/>
    <col min="1282" max="1282" width="11.5703125" style="25" customWidth="1"/>
    <col min="1283" max="1283" width="16.5703125" style="25" customWidth="1"/>
    <col min="1284" max="1284" width="25.42578125" style="25" customWidth="1"/>
    <col min="1285" max="1285" width="32.28515625" style="25" customWidth="1"/>
    <col min="1286" max="1286" width="10.42578125" style="25" customWidth="1"/>
    <col min="1287" max="1288" width="12.28515625" style="25" customWidth="1"/>
    <col min="1289" max="1289" width="12.7109375" style="25" customWidth="1"/>
    <col min="1290" max="1290" width="10.28515625" style="25" customWidth="1"/>
    <col min="1291" max="1536" width="9.140625" style="25"/>
    <col min="1537" max="1537" width="12.7109375" style="25" customWidth="1"/>
    <col min="1538" max="1538" width="11.5703125" style="25" customWidth="1"/>
    <col min="1539" max="1539" width="16.5703125" style="25" customWidth="1"/>
    <col min="1540" max="1540" width="25.42578125" style="25" customWidth="1"/>
    <col min="1541" max="1541" width="32.28515625" style="25" customWidth="1"/>
    <col min="1542" max="1542" width="10.42578125" style="25" customWidth="1"/>
    <col min="1543" max="1544" width="12.28515625" style="25" customWidth="1"/>
    <col min="1545" max="1545" width="12.7109375" style="25" customWidth="1"/>
    <col min="1546" max="1546" width="10.28515625" style="25" customWidth="1"/>
    <col min="1547" max="1792" width="9.140625" style="25"/>
    <col min="1793" max="1793" width="12.7109375" style="25" customWidth="1"/>
    <col min="1794" max="1794" width="11.5703125" style="25" customWidth="1"/>
    <col min="1795" max="1795" width="16.5703125" style="25" customWidth="1"/>
    <col min="1796" max="1796" width="25.42578125" style="25" customWidth="1"/>
    <col min="1797" max="1797" width="32.28515625" style="25" customWidth="1"/>
    <col min="1798" max="1798" width="10.42578125" style="25" customWidth="1"/>
    <col min="1799" max="1800" width="12.28515625" style="25" customWidth="1"/>
    <col min="1801" max="1801" width="12.7109375" style="25" customWidth="1"/>
    <col min="1802" max="1802" width="10.28515625" style="25" customWidth="1"/>
    <col min="1803" max="2048" width="9.140625" style="25"/>
    <col min="2049" max="2049" width="12.7109375" style="25" customWidth="1"/>
    <col min="2050" max="2050" width="11.5703125" style="25" customWidth="1"/>
    <col min="2051" max="2051" width="16.5703125" style="25" customWidth="1"/>
    <col min="2052" max="2052" width="25.42578125" style="25" customWidth="1"/>
    <col min="2053" max="2053" width="32.28515625" style="25" customWidth="1"/>
    <col min="2054" max="2054" width="10.42578125" style="25" customWidth="1"/>
    <col min="2055" max="2056" width="12.28515625" style="25" customWidth="1"/>
    <col min="2057" max="2057" width="12.7109375" style="25" customWidth="1"/>
    <col min="2058" max="2058" width="10.28515625" style="25" customWidth="1"/>
    <col min="2059" max="2304" width="9.140625" style="25"/>
    <col min="2305" max="2305" width="12.7109375" style="25" customWidth="1"/>
    <col min="2306" max="2306" width="11.5703125" style="25" customWidth="1"/>
    <col min="2307" max="2307" width="16.5703125" style="25" customWidth="1"/>
    <col min="2308" max="2308" width="25.42578125" style="25" customWidth="1"/>
    <col min="2309" max="2309" width="32.28515625" style="25" customWidth="1"/>
    <col min="2310" max="2310" width="10.42578125" style="25" customWidth="1"/>
    <col min="2311" max="2312" width="12.28515625" style="25" customWidth="1"/>
    <col min="2313" max="2313" width="12.7109375" style="25" customWidth="1"/>
    <col min="2314" max="2314" width="10.28515625" style="25" customWidth="1"/>
    <col min="2315" max="2560" width="9.140625" style="25"/>
    <col min="2561" max="2561" width="12.7109375" style="25" customWidth="1"/>
    <col min="2562" max="2562" width="11.5703125" style="25" customWidth="1"/>
    <col min="2563" max="2563" width="16.5703125" style="25" customWidth="1"/>
    <col min="2564" max="2564" width="25.42578125" style="25" customWidth="1"/>
    <col min="2565" max="2565" width="32.28515625" style="25" customWidth="1"/>
    <col min="2566" max="2566" width="10.42578125" style="25" customWidth="1"/>
    <col min="2567" max="2568" width="12.28515625" style="25" customWidth="1"/>
    <col min="2569" max="2569" width="12.7109375" style="25" customWidth="1"/>
    <col min="2570" max="2570" width="10.28515625" style="25" customWidth="1"/>
    <col min="2571" max="2816" width="9.140625" style="25"/>
    <col min="2817" max="2817" width="12.7109375" style="25" customWidth="1"/>
    <col min="2818" max="2818" width="11.5703125" style="25" customWidth="1"/>
    <col min="2819" max="2819" width="16.5703125" style="25" customWidth="1"/>
    <col min="2820" max="2820" width="25.42578125" style="25" customWidth="1"/>
    <col min="2821" max="2821" width="32.28515625" style="25" customWidth="1"/>
    <col min="2822" max="2822" width="10.42578125" style="25" customWidth="1"/>
    <col min="2823" max="2824" width="12.28515625" style="25" customWidth="1"/>
    <col min="2825" max="2825" width="12.7109375" style="25" customWidth="1"/>
    <col min="2826" max="2826" width="10.28515625" style="25" customWidth="1"/>
    <col min="2827" max="3072" width="9.140625" style="25"/>
    <col min="3073" max="3073" width="12.7109375" style="25" customWidth="1"/>
    <col min="3074" max="3074" width="11.5703125" style="25" customWidth="1"/>
    <col min="3075" max="3075" width="16.5703125" style="25" customWidth="1"/>
    <col min="3076" max="3076" width="25.42578125" style="25" customWidth="1"/>
    <col min="3077" max="3077" width="32.28515625" style="25" customWidth="1"/>
    <col min="3078" max="3078" width="10.42578125" style="25" customWidth="1"/>
    <col min="3079" max="3080" width="12.28515625" style="25" customWidth="1"/>
    <col min="3081" max="3081" width="12.7109375" style="25" customWidth="1"/>
    <col min="3082" max="3082" width="10.28515625" style="25" customWidth="1"/>
    <col min="3083" max="3328" width="9.140625" style="25"/>
    <col min="3329" max="3329" width="12.7109375" style="25" customWidth="1"/>
    <col min="3330" max="3330" width="11.5703125" style="25" customWidth="1"/>
    <col min="3331" max="3331" width="16.5703125" style="25" customWidth="1"/>
    <col min="3332" max="3332" width="25.42578125" style="25" customWidth="1"/>
    <col min="3333" max="3333" width="32.28515625" style="25" customWidth="1"/>
    <col min="3334" max="3334" width="10.42578125" style="25" customWidth="1"/>
    <col min="3335" max="3336" width="12.28515625" style="25" customWidth="1"/>
    <col min="3337" max="3337" width="12.7109375" style="25" customWidth="1"/>
    <col min="3338" max="3338" width="10.28515625" style="25" customWidth="1"/>
    <col min="3339" max="3584" width="9.140625" style="25"/>
    <col min="3585" max="3585" width="12.7109375" style="25" customWidth="1"/>
    <col min="3586" max="3586" width="11.5703125" style="25" customWidth="1"/>
    <col min="3587" max="3587" width="16.5703125" style="25" customWidth="1"/>
    <col min="3588" max="3588" width="25.42578125" style="25" customWidth="1"/>
    <col min="3589" max="3589" width="32.28515625" style="25" customWidth="1"/>
    <col min="3590" max="3590" width="10.42578125" style="25" customWidth="1"/>
    <col min="3591" max="3592" width="12.28515625" style="25" customWidth="1"/>
    <col min="3593" max="3593" width="12.7109375" style="25" customWidth="1"/>
    <col min="3594" max="3594" width="10.28515625" style="25" customWidth="1"/>
    <col min="3595" max="3840" width="9.140625" style="25"/>
    <col min="3841" max="3841" width="12.7109375" style="25" customWidth="1"/>
    <col min="3842" max="3842" width="11.5703125" style="25" customWidth="1"/>
    <col min="3843" max="3843" width="16.5703125" style="25" customWidth="1"/>
    <col min="3844" max="3844" width="25.42578125" style="25" customWidth="1"/>
    <col min="3845" max="3845" width="32.28515625" style="25" customWidth="1"/>
    <col min="3846" max="3846" width="10.42578125" style="25" customWidth="1"/>
    <col min="3847" max="3848" width="12.28515625" style="25" customWidth="1"/>
    <col min="3849" max="3849" width="12.7109375" style="25" customWidth="1"/>
    <col min="3850" max="3850" width="10.28515625" style="25" customWidth="1"/>
    <col min="3851" max="4096" width="9.140625" style="25"/>
    <col min="4097" max="4097" width="12.7109375" style="25" customWidth="1"/>
    <col min="4098" max="4098" width="11.5703125" style="25" customWidth="1"/>
    <col min="4099" max="4099" width="16.5703125" style="25" customWidth="1"/>
    <col min="4100" max="4100" width="25.42578125" style="25" customWidth="1"/>
    <col min="4101" max="4101" width="32.28515625" style="25" customWidth="1"/>
    <col min="4102" max="4102" width="10.42578125" style="25" customWidth="1"/>
    <col min="4103" max="4104" width="12.28515625" style="25" customWidth="1"/>
    <col min="4105" max="4105" width="12.7109375" style="25" customWidth="1"/>
    <col min="4106" max="4106" width="10.28515625" style="25" customWidth="1"/>
    <col min="4107" max="4352" width="9.140625" style="25"/>
    <col min="4353" max="4353" width="12.7109375" style="25" customWidth="1"/>
    <col min="4354" max="4354" width="11.5703125" style="25" customWidth="1"/>
    <col min="4355" max="4355" width="16.5703125" style="25" customWidth="1"/>
    <col min="4356" max="4356" width="25.42578125" style="25" customWidth="1"/>
    <col min="4357" max="4357" width="32.28515625" style="25" customWidth="1"/>
    <col min="4358" max="4358" width="10.42578125" style="25" customWidth="1"/>
    <col min="4359" max="4360" width="12.28515625" style="25" customWidth="1"/>
    <col min="4361" max="4361" width="12.7109375" style="25" customWidth="1"/>
    <col min="4362" max="4362" width="10.28515625" style="25" customWidth="1"/>
    <col min="4363" max="4608" width="9.140625" style="25"/>
    <col min="4609" max="4609" width="12.7109375" style="25" customWidth="1"/>
    <col min="4610" max="4610" width="11.5703125" style="25" customWidth="1"/>
    <col min="4611" max="4611" width="16.5703125" style="25" customWidth="1"/>
    <col min="4612" max="4612" width="25.42578125" style="25" customWidth="1"/>
    <col min="4613" max="4613" width="32.28515625" style="25" customWidth="1"/>
    <col min="4614" max="4614" width="10.42578125" style="25" customWidth="1"/>
    <col min="4615" max="4616" width="12.28515625" style="25" customWidth="1"/>
    <col min="4617" max="4617" width="12.7109375" style="25" customWidth="1"/>
    <col min="4618" max="4618" width="10.28515625" style="25" customWidth="1"/>
    <col min="4619" max="4864" width="9.140625" style="25"/>
    <col min="4865" max="4865" width="12.7109375" style="25" customWidth="1"/>
    <col min="4866" max="4866" width="11.5703125" style="25" customWidth="1"/>
    <col min="4867" max="4867" width="16.5703125" style="25" customWidth="1"/>
    <col min="4868" max="4868" width="25.42578125" style="25" customWidth="1"/>
    <col min="4869" max="4869" width="32.28515625" style="25" customWidth="1"/>
    <col min="4870" max="4870" width="10.42578125" style="25" customWidth="1"/>
    <col min="4871" max="4872" width="12.28515625" style="25" customWidth="1"/>
    <col min="4873" max="4873" width="12.7109375" style="25" customWidth="1"/>
    <col min="4874" max="4874" width="10.28515625" style="25" customWidth="1"/>
    <col min="4875" max="5120" width="9.140625" style="25"/>
    <col min="5121" max="5121" width="12.7109375" style="25" customWidth="1"/>
    <col min="5122" max="5122" width="11.5703125" style="25" customWidth="1"/>
    <col min="5123" max="5123" width="16.5703125" style="25" customWidth="1"/>
    <col min="5124" max="5124" width="25.42578125" style="25" customWidth="1"/>
    <col min="5125" max="5125" width="32.28515625" style="25" customWidth="1"/>
    <col min="5126" max="5126" width="10.42578125" style="25" customWidth="1"/>
    <col min="5127" max="5128" width="12.28515625" style="25" customWidth="1"/>
    <col min="5129" max="5129" width="12.7109375" style="25" customWidth="1"/>
    <col min="5130" max="5130" width="10.28515625" style="25" customWidth="1"/>
    <col min="5131" max="5376" width="9.140625" style="25"/>
    <col min="5377" max="5377" width="12.7109375" style="25" customWidth="1"/>
    <col min="5378" max="5378" width="11.5703125" style="25" customWidth="1"/>
    <col min="5379" max="5379" width="16.5703125" style="25" customWidth="1"/>
    <col min="5380" max="5380" width="25.42578125" style="25" customWidth="1"/>
    <col min="5381" max="5381" width="32.28515625" style="25" customWidth="1"/>
    <col min="5382" max="5382" width="10.42578125" style="25" customWidth="1"/>
    <col min="5383" max="5384" width="12.28515625" style="25" customWidth="1"/>
    <col min="5385" max="5385" width="12.7109375" style="25" customWidth="1"/>
    <col min="5386" max="5386" width="10.28515625" style="25" customWidth="1"/>
    <col min="5387" max="5632" width="9.140625" style="25"/>
    <col min="5633" max="5633" width="12.7109375" style="25" customWidth="1"/>
    <col min="5634" max="5634" width="11.5703125" style="25" customWidth="1"/>
    <col min="5635" max="5635" width="16.5703125" style="25" customWidth="1"/>
    <col min="5636" max="5636" width="25.42578125" style="25" customWidth="1"/>
    <col min="5637" max="5637" width="32.28515625" style="25" customWidth="1"/>
    <col min="5638" max="5638" width="10.42578125" style="25" customWidth="1"/>
    <col min="5639" max="5640" width="12.28515625" style="25" customWidth="1"/>
    <col min="5641" max="5641" width="12.7109375" style="25" customWidth="1"/>
    <col min="5642" max="5642" width="10.28515625" style="25" customWidth="1"/>
    <col min="5643" max="5888" width="9.140625" style="25"/>
    <col min="5889" max="5889" width="12.7109375" style="25" customWidth="1"/>
    <col min="5890" max="5890" width="11.5703125" style="25" customWidth="1"/>
    <col min="5891" max="5891" width="16.5703125" style="25" customWidth="1"/>
    <col min="5892" max="5892" width="25.42578125" style="25" customWidth="1"/>
    <col min="5893" max="5893" width="32.28515625" style="25" customWidth="1"/>
    <col min="5894" max="5894" width="10.42578125" style="25" customWidth="1"/>
    <col min="5895" max="5896" width="12.28515625" style="25" customWidth="1"/>
    <col min="5897" max="5897" width="12.7109375" style="25" customWidth="1"/>
    <col min="5898" max="5898" width="10.28515625" style="25" customWidth="1"/>
    <col min="5899" max="6144" width="9.140625" style="25"/>
    <col min="6145" max="6145" width="12.7109375" style="25" customWidth="1"/>
    <col min="6146" max="6146" width="11.5703125" style="25" customWidth="1"/>
    <col min="6147" max="6147" width="16.5703125" style="25" customWidth="1"/>
    <col min="6148" max="6148" width="25.42578125" style="25" customWidth="1"/>
    <col min="6149" max="6149" width="32.28515625" style="25" customWidth="1"/>
    <col min="6150" max="6150" width="10.42578125" style="25" customWidth="1"/>
    <col min="6151" max="6152" width="12.28515625" style="25" customWidth="1"/>
    <col min="6153" max="6153" width="12.7109375" style="25" customWidth="1"/>
    <col min="6154" max="6154" width="10.28515625" style="25" customWidth="1"/>
    <col min="6155" max="6400" width="9.140625" style="25"/>
    <col min="6401" max="6401" width="12.7109375" style="25" customWidth="1"/>
    <col min="6402" max="6402" width="11.5703125" style="25" customWidth="1"/>
    <col min="6403" max="6403" width="16.5703125" style="25" customWidth="1"/>
    <col min="6404" max="6404" width="25.42578125" style="25" customWidth="1"/>
    <col min="6405" max="6405" width="32.28515625" style="25" customWidth="1"/>
    <col min="6406" max="6406" width="10.42578125" style="25" customWidth="1"/>
    <col min="6407" max="6408" width="12.28515625" style="25" customWidth="1"/>
    <col min="6409" max="6409" width="12.7109375" style="25" customWidth="1"/>
    <col min="6410" max="6410" width="10.28515625" style="25" customWidth="1"/>
    <col min="6411" max="6656" width="9.140625" style="25"/>
    <col min="6657" max="6657" width="12.7109375" style="25" customWidth="1"/>
    <col min="6658" max="6658" width="11.5703125" style="25" customWidth="1"/>
    <col min="6659" max="6659" width="16.5703125" style="25" customWidth="1"/>
    <col min="6660" max="6660" width="25.42578125" style="25" customWidth="1"/>
    <col min="6661" max="6661" width="32.28515625" style="25" customWidth="1"/>
    <col min="6662" max="6662" width="10.42578125" style="25" customWidth="1"/>
    <col min="6663" max="6664" width="12.28515625" style="25" customWidth="1"/>
    <col min="6665" max="6665" width="12.7109375" style="25" customWidth="1"/>
    <col min="6666" max="6666" width="10.28515625" style="25" customWidth="1"/>
    <col min="6667" max="6912" width="9.140625" style="25"/>
    <col min="6913" max="6913" width="12.7109375" style="25" customWidth="1"/>
    <col min="6914" max="6914" width="11.5703125" style="25" customWidth="1"/>
    <col min="6915" max="6915" width="16.5703125" style="25" customWidth="1"/>
    <col min="6916" max="6916" width="25.42578125" style="25" customWidth="1"/>
    <col min="6917" max="6917" width="32.28515625" style="25" customWidth="1"/>
    <col min="6918" max="6918" width="10.42578125" style="25" customWidth="1"/>
    <col min="6919" max="6920" width="12.28515625" style="25" customWidth="1"/>
    <col min="6921" max="6921" width="12.7109375" style="25" customWidth="1"/>
    <col min="6922" max="6922" width="10.28515625" style="25" customWidth="1"/>
    <col min="6923" max="7168" width="9.140625" style="25"/>
    <col min="7169" max="7169" width="12.7109375" style="25" customWidth="1"/>
    <col min="7170" max="7170" width="11.5703125" style="25" customWidth="1"/>
    <col min="7171" max="7171" width="16.5703125" style="25" customWidth="1"/>
    <col min="7172" max="7172" width="25.42578125" style="25" customWidth="1"/>
    <col min="7173" max="7173" width="32.28515625" style="25" customWidth="1"/>
    <col min="7174" max="7174" width="10.42578125" style="25" customWidth="1"/>
    <col min="7175" max="7176" width="12.28515625" style="25" customWidth="1"/>
    <col min="7177" max="7177" width="12.7109375" style="25" customWidth="1"/>
    <col min="7178" max="7178" width="10.28515625" style="25" customWidth="1"/>
    <col min="7179" max="7424" width="9.140625" style="25"/>
    <col min="7425" max="7425" width="12.7109375" style="25" customWidth="1"/>
    <col min="7426" max="7426" width="11.5703125" style="25" customWidth="1"/>
    <col min="7427" max="7427" width="16.5703125" style="25" customWidth="1"/>
    <col min="7428" max="7428" width="25.42578125" style="25" customWidth="1"/>
    <col min="7429" max="7429" width="32.28515625" style="25" customWidth="1"/>
    <col min="7430" max="7430" width="10.42578125" style="25" customWidth="1"/>
    <col min="7431" max="7432" width="12.28515625" style="25" customWidth="1"/>
    <col min="7433" max="7433" width="12.7109375" style="25" customWidth="1"/>
    <col min="7434" max="7434" width="10.28515625" style="25" customWidth="1"/>
    <col min="7435" max="7680" width="9.140625" style="25"/>
    <col min="7681" max="7681" width="12.7109375" style="25" customWidth="1"/>
    <col min="7682" max="7682" width="11.5703125" style="25" customWidth="1"/>
    <col min="7683" max="7683" width="16.5703125" style="25" customWidth="1"/>
    <col min="7684" max="7684" width="25.42578125" style="25" customWidth="1"/>
    <col min="7685" max="7685" width="32.28515625" style="25" customWidth="1"/>
    <col min="7686" max="7686" width="10.42578125" style="25" customWidth="1"/>
    <col min="7687" max="7688" width="12.28515625" style="25" customWidth="1"/>
    <col min="7689" max="7689" width="12.7109375" style="25" customWidth="1"/>
    <col min="7690" max="7690" width="10.28515625" style="25" customWidth="1"/>
    <col min="7691" max="7936" width="9.140625" style="25"/>
    <col min="7937" max="7937" width="12.7109375" style="25" customWidth="1"/>
    <col min="7938" max="7938" width="11.5703125" style="25" customWidth="1"/>
    <col min="7939" max="7939" width="16.5703125" style="25" customWidth="1"/>
    <col min="7940" max="7940" width="25.42578125" style="25" customWidth="1"/>
    <col min="7941" max="7941" width="32.28515625" style="25" customWidth="1"/>
    <col min="7942" max="7942" width="10.42578125" style="25" customWidth="1"/>
    <col min="7943" max="7944" width="12.28515625" style="25" customWidth="1"/>
    <col min="7945" max="7945" width="12.7109375" style="25" customWidth="1"/>
    <col min="7946" max="7946" width="10.28515625" style="25" customWidth="1"/>
    <col min="7947" max="8192" width="9.140625" style="25"/>
    <col min="8193" max="8193" width="12.7109375" style="25" customWidth="1"/>
    <col min="8194" max="8194" width="11.5703125" style="25" customWidth="1"/>
    <col min="8195" max="8195" width="16.5703125" style="25" customWidth="1"/>
    <col min="8196" max="8196" width="25.42578125" style="25" customWidth="1"/>
    <col min="8197" max="8197" width="32.28515625" style="25" customWidth="1"/>
    <col min="8198" max="8198" width="10.42578125" style="25" customWidth="1"/>
    <col min="8199" max="8200" width="12.28515625" style="25" customWidth="1"/>
    <col min="8201" max="8201" width="12.7109375" style="25" customWidth="1"/>
    <col min="8202" max="8202" width="10.28515625" style="25" customWidth="1"/>
    <col min="8203" max="8448" width="9.140625" style="25"/>
    <col min="8449" max="8449" width="12.7109375" style="25" customWidth="1"/>
    <col min="8450" max="8450" width="11.5703125" style="25" customWidth="1"/>
    <col min="8451" max="8451" width="16.5703125" style="25" customWidth="1"/>
    <col min="8452" max="8452" width="25.42578125" style="25" customWidth="1"/>
    <col min="8453" max="8453" width="32.28515625" style="25" customWidth="1"/>
    <col min="8454" max="8454" width="10.42578125" style="25" customWidth="1"/>
    <col min="8455" max="8456" width="12.28515625" style="25" customWidth="1"/>
    <col min="8457" max="8457" width="12.7109375" style="25" customWidth="1"/>
    <col min="8458" max="8458" width="10.28515625" style="25" customWidth="1"/>
    <col min="8459" max="8704" width="9.140625" style="25"/>
    <col min="8705" max="8705" width="12.7109375" style="25" customWidth="1"/>
    <col min="8706" max="8706" width="11.5703125" style="25" customWidth="1"/>
    <col min="8707" max="8707" width="16.5703125" style="25" customWidth="1"/>
    <col min="8708" max="8708" width="25.42578125" style="25" customWidth="1"/>
    <col min="8709" max="8709" width="32.28515625" style="25" customWidth="1"/>
    <col min="8710" max="8710" width="10.42578125" style="25" customWidth="1"/>
    <col min="8711" max="8712" width="12.28515625" style="25" customWidth="1"/>
    <col min="8713" max="8713" width="12.7109375" style="25" customWidth="1"/>
    <col min="8714" max="8714" width="10.28515625" style="25" customWidth="1"/>
    <col min="8715" max="8960" width="9.140625" style="25"/>
    <col min="8961" max="8961" width="12.7109375" style="25" customWidth="1"/>
    <col min="8962" max="8962" width="11.5703125" style="25" customWidth="1"/>
    <col min="8963" max="8963" width="16.5703125" style="25" customWidth="1"/>
    <col min="8964" max="8964" width="25.42578125" style="25" customWidth="1"/>
    <col min="8965" max="8965" width="32.28515625" style="25" customWidth="1"/>
    <col min="8966" max="8966" width="10.42578125" style="25" customWidth="1"/>
    <col min="8967" max="8968" width="12.28515625" style="25" customWidth="1"/>
    <col min="8969" max="8969" width="12.7109375" style="25" customWidth="1"/>
    <col min="8970" max="8970" width="10.28515625" style="25" customWidth="1"/>
    <col min="8971" max="9216" width="9.140625" style="25"/>
    <col min="9217" max="9217" width="12.7109375" style="25" customWidth="1"/>
    <col min="9218" max="9218" width="11.5703125" style="25" customWidth="1"/>
    <col min="9219" max="9219" width="16.5703125" style="25" customWidth="1"/>
    <col min="9220" max="9220" width="25.42578125" style="25" customWidth="1"/>
    <col min="9221" max="9221" width="32.28515625" style="25" customWidth="1"/>
    <col min="9222" max="9222" width="10.42578125" style="25" customWidth="1"/>
    <col min="9223" max="9224" width="12.28515625" style="25" customWidth="1"/>
    <col min="9225" max="9225" width="12.7109375" style="25" customWidth="1"/>
    <col min="9226" max="9226" width="10.28515625" style="25" customWidth="1"/>
    <col min="9227" max="9472" width="9.140625" style="25"/>
    <col min="9473" max="9473" width="12.7109375" style="25" customWidth="1"/>
    <col min="9474" max="9474" width="11.5703125" style="25" customWidth="1"/>
    <col min="9475" max="9475" width="16.5703125" style="25" customWidth="1"/>
    <col min="9476" max="9476" width="25.42578125" style="25" customWidth="1"/>
    <col min="9477" max="9477" width="32.28515625" style="25" customWidth="1"/>
    <col min="9478" max="9478" width="10.42578125" style="25" customWidth="1"/>
    <col min="9479" max="9480" width="12.28515625" style="25" customWidth="1"/>
    <col min="9481" max="9481" width="12.7109375" style="25" customWidth="1"/>
    <col min="9482" max="9482" width="10.28515625" style="25" customWidth="1"/>
    <col min="9483" max="9728" width="9.140625" style="25"/>
    <col min="9729" max="9729" width="12.7109375" style="25" customWidth="1"/>
    <col min="9730" max="9730" width="11.5703125" style="25" customWidth="1"/>
    <col min="9731" max="9731" width="16.5703125" style="25" customWidth="1"/>
    <col min="9732" max="9732" width="25.42578125" style="25" customWidth="1"/>
    <col min="9733" max="9733" width="32.28515625" style="25" customWidth="1"/>
    <col min="9734" max="9734" width="10.42578125" style="25" customWidth="1"/>
    <col min="9735" max="9736" width="12.28515625" style="25" customWidth="1"/>
    <col min="9737" max="9737" width="12.7109375" style="25" customWidth="1"/>
    <col min="9738" max="9738" width="10.28515625" style="25" customWidth="1"/>
    <col min="9739" max="9984" width="9.140625" style="25"/>
    <col min="9985" max="9985" width="12.7109375" style="25" customWidth="1"/>
    <col min="9986" max="9986" width="11.5703125" style="25" customWidth="1"/>
    <col min="9987" max="9987" width="16.5703125" style="25" customWidth="1"/>
    <col min="9988" max="9988" width="25.42578125" style="25" customWidth="1"/>
    <col min="9989" max="9989" width="32.28515625" style="25" customWidth="1"/>
    <col min="9990" max="9990" width="10.42578125" style="25" customWidth="1"/>
    <col min="9991" max="9992" width="12.28515625" style="25" customWidth="1"/>
    <col min="9993" max="9993" width="12.7109375" style="25" customWidth="1"/>
    <col min="9994" max="9994" width="10.28515625" style="25" customWidth="1"/>
    <col min="9995" max="10240" width="9.140625" style="25"/>
    <col min="10241" max="10241" width="12.7109375" style="25" customWidth="1"/>
    <col min="10242" max="10242" width="11.5703125" style="25" customWidth="1"/>
    <col min="10243" max="10243" width="16.5703125" style="25" customWidth="1"/>
    <col min="10244" max="10244" width="25.42578125" style="25" customWidth="1"/>
    <col min="10245" max="10245" width="32.28515625" style="25" customWidth="1"/>
    <col min="10246" max="10246" width="10.42578125" style="25" customWidth="1"/>
    <col min="10247" max="10248" width="12.28515625" style="25" customWidth="1"/>
    <col min="10249" max="10249" width="12.7109375" style="25" customWidth="1"/>
    <col min="10250" max="10250" width="10.28515625" style="25" customWidth="1"/>
    <col min="10251" max="10496" width="9.140625" style="25"/>
    <col min="10497" max="10497" width="12.7109375" style="25" customWidth="1"/>
    <col min="10498" max="10498" width="11.5703125" style="25" customWidth="1"/>
    <col min="10499" max="10499" width="16.5703125" style="25" customWidth="1"/>
    <col min="10500" max="10500" width="25.42578125" style="25" customWidth="1"/>
    <col min="10501" max="10501" width="32.28515625" style="25" customWidth="1"/>
    <col min="10502" max="10502" width="10.42578125" style="25" customWidth="1"/>
    <col min="10503" max="10504" width="12.28515625" style="25" customWidth="1"/>
    <col min="10505" max="10505" width="12.7109375" style="25" customWidth="1"/>
    <col min="10506" max="10506" width="10.28515625" style="25" customWidth="1"/>
    <col min="10507" max="10752" width="9.140625" style="25"/>
    <col min="10753" max="10753" width="12.7109375" style="25" customWidth="1"/>
    <col min="10754" max="10754" width="11.5703125" style="25" customWidth="1"/>
    <col min="10755" max="10755" width="16.5703125" style="25" customWidth="1"/>
    <col min="10756" max="10756" width="25.42578125" style="25" customWidth="1"/>
    <col min="10757" max="10757" width="32.28515625" style="25" customWidth="1"/>
    <col min="10758" max="10758" width="10.42578125" style="25" customWidth="1"/>
    <col min="10759" max="10760" width="12.28515625" style="25" customWidth="1"/>
    <col min="10761" max="10761" width="12.7109375" style="25" customWidth="1"/>
    <col min="10762" max="10762" width="10.28515625" style="25" customWidth="1"/>
    <col min="10763" max="11008" width="9.140625" style="25"/>
    <col min="11009" max="11009" width="12.7109375" style="25" customWidth="1"/>
    <col min="11010" max="11010" width="11.5703125" style="25" customWidth="1"/>
    <col min="11011" max="11011" width="16.5703125" style="25" customWidth="1"/>
    <col min="11012" max="11012" width="25.42578125" style="25" customWidth="1"/>
    <col min="11013" max="11013" width="32.28515625" style="25" customWidth="1"/>
    <col min="11014" max="11014" width="10.42578125" style="25" customWidth="1"/>
    <col min="11015" max="11016" width="12.28515625" style="25" customWidth="1"/>
    <col min="11017" max="11017" width="12.7109375" style="25" customWidth="1"/>
    <col min="11018" max="11018" width="10.28515625" style="25" customWidth="1"/>
    <col min="11019" max="11264" width="9.140625" style="25"/>
    <col min="11265" max="11265" width="12.7109375" style="25" customWidth="1"/>
    <col min="11266" max="11266" width="11.5703125" style="25" customWidth="1"/>
    <col min="11267" max="11267" width="16.5703125" style="25" customWidth="1"/>
    <col min="11268" max="11268" width="25.42578125" style="25" customWidth="1"/>
    <col min="11269" max="11269" width="32.28515625" style="25" customWidth="1"/>
    <col min="11270" max="11270" width="10.42578125" style="25" customWidth="1"/>
    <col min="11271" max="11272" width="12.28515625" style="25" customWidth="1"/>
    <col min="11273" max="11273" width="12.7109375" style="25" customWidth="1"/>
    <col min="11274" max="11274" width="10.28515625" style="25" customWidth="1"/>
    <col min="11275" max="11520" width="9.140625" style="25"/>
    <col min="11521" max="11521" width="12.7109375" style="25" customWidth="1"/>
    <col min="11522" max="11522" width="11.5703125" style="25" customWidth="1"/>
    <col min="11523" max="11523" width="16.5703125" style="25" customWidth="1"/>
    <col min="11524" max="11524" width="25.42578125" style="25" customWidth="1"/>
    <col min="11525" max="11525" width="32.28515625" style="25" customWidth="1"/>
    <col min="11526" max="11526" width="10.42578125" style="25" customWidth="1"/>
    <col min="11527" max="11528" width="12.28515625" style="25" customWidth="1"/>
    <col min="11529" max="11529" width="12.7109375" style="25" customWidth="1"/>
    <col min="11530" max="11530" width="10.28515625" style="25" customWidth="1"/>
    <col min="11531" max="11776" width="9.140625" style="25"/>
    <col min="11777" max="11777" width="12.7109375" style="25" customWidth="1"/>
    <col min="11778" max="11778" width="11.5703125" style="25" customWidth="1"/>
    <col min="11779" max="11779" width="16.5703125" style="25" customWidth="1"/>
    <col min="11780" max="11780" width="25.42578125" style="25" customWidth="1"/>
    <col min="11781" max="11781" width="32.28515625" style="25" customWidth="1"/>
    <col min="11782" max="11782" width="10.42578125" style="25" customWidth="1"/>
    <col min="11783" max="11784" width="12.28515625" style="25" customWidth="1"/>
    <col min="11785" max="11785" width="12.7109375" style="25" customWidth="1"/>
    <col min="11786" max="11786" width="10.28515625" style="25" customWidth="1"/>
    <col min="11787" max="12032" width="9.140625" style="25"/>
    <col min="12033" max="12033" width="12.7109375" style="25" customWidth="1"/>
    <col min="12034" max="12034" width="11.5703125" style="25" customWidth="1"/>
    <col min="12035" max="12035" width="16.5703125" style="25" customWidth="1"/>
    <col min="12036" max="12036" width="25.42578125" style="25" customWidth="1"/>
    <col min="12037" max="12037" width="32.28515625" style="25" customWidth="1"/>
    <col min="12038" max="12038" width="10.42578125" style="25" customWidth="1"/>
    <col min="12039" max="12040" width="12.28515625" style="25" customWidth="1"/>
    <col min="12041" max="12041" width="12.7109375" style="25" customWidth="1"/>
    <col min="12042" max="12042" width="10.28515625" style="25" customWidth="1"/>
    <col min="12043" max="12288" width="9.140625" style="25"/>
    <col min="12289" max="12289" width="12.7109375" style="25" customWidth="1"/>
    <col min="12290" max="12290" width="11.5703125" style="25" customWidth="1"/>
    <col min="12291" max="12291" width="16.5703125" style="25" customWidth="1"/>
    <col min="12292" max="12292" width="25.42578125" style="25" customWidth="1"/>
    <col min="12293" max="12293" width="32.28515625" style="25" customWidth="1"/>
    <col min="12294" max="12294" width="10.42578125" style="25" customWidth="1"/>
    <col min="12295" max="12296" width="12.28515625" style="25" customWidth="1"/>
    <col min="12297" max="12297" width="12.7109375" style="25" customWidth="1"/>
    <col min="12298" max="12298" width="10.28515625" style="25" customWidth="1"/>
    <col min="12299" max="12544" width="9.140625" style="25"/>
    <col min="12545" max="12545" width="12.7109375" style="25" customWidth="1"/>
    <col min="12546" max="12546" width="11.5703125" style="25" customWidth="1"/>
    <col min="12547" max="12547" width="16.5703125" style="25" customWidth="1"/>
    <col min="12548" max="12548" width="25.42578125" style="25" customWidth="1"/>
    <col min="12549" max="12549" width="32.28515625" style="25" customWidth="1"/>
    <col min="12550" max="12550" width="10.42578125" style="25" customWidth="1"/>
    <col min="12551" max="12552" width="12.28515625" style="25" customWidth="1"/>
    <col min="12553" max="12553" width="12.7109375" style="25" customWidth="1"/>
    <col min="12554" max="12554" width="10.28515625" style="25" customWidth="1"/>
    <col min="12555" max="12800" width="9.140625" style="25"/>
    <col min="12801" max="12801" width="12.7109375" style="25" customWidth="1"/>
    <col min="12802" max="12802" width="11.5703125" style="25" customWidth="1"/>
    <col min="12803" max="12803" width="16.5703125" style="25" customWidth="1"/>
    <col min="12804" max="12804" width="25.42578125" style="25" customWidth="1"/>
    <col min="12805" max="12805" width="32.28515625" style="25" customWidth="1"/>
    <col min="12806" max="12806" width="10.42578125" style="25" customWidth="1"/>
    <col min="12807" max="12808" width="12.28515625" style="25" customWidth="1"/>
    <col min="12809" max="12809" width="12.7109375" style="25" customWidth="1"/>
    <col min="12810" max="12810" width="10.28515625" style="25" customWidth="1"/>
    <col min="12811" max="13056" width="9.140625" style="25"/>
    <col min="13057" max="13057" width="12.7109375" style="25" customWidth="1"/>
    <col min="13058" max="13058" width="11.5703125" style="25" customWidth="1"/>
    <col min="13059" max="13059" width="16.5703125" style="25" customWidth="1"/>
    <col min="13060" max="13060" width="25.42578125" style="25" customWidth="1"/>
    <col min="13061" max="13061" width="32.28515625" style="25" customWidth="1"/>
    <col min="13062" max="13062" width="10.42578125" style="25" customWidth="1"/>
    <col min="13063" max="13064" width="12.28515625" style="25" customWidth="1"/>
    <col min="13065" max="13065" width="12.7109375" style="25" customWidth="1"/>
    <col min="13066" max="13066" width="10.28515625" style="25" customWidth="1"/>
    <col min="13067" max="13312" width="9.140625" style="25"/>
    <col min="13313" max="13313" width="12.7109375" style="25" customWidth="1"/>
    <col min="13314" max="13314" width="11.5703125" style="25" customWidth="1"/>
    <col min="13315" max="13315" width="16.5703125" style="25" customWidth="1"/>
    <col min="13316" max="13316" width="25.42578125" style="25" customWidth="1"/>
    <col min="13317" max="13317" width="32.28515625" style="25" customWidth="1"/>
    <col min="13318" max="13318" width="10.42578125" style="25" customWidth="1"/>
    <col min="13319" max="13320" width="12.28515625" style="25" customWidth="1"/>
    <col min="13321" max="13321" width="12.7109375" style="25" customWidth="1"/>
    <col min="13322" max="13322" width="10.28515625" style="25" customWidth="1"/>
    <col min="13323" max="13568" width="9.140625" style="25"/>
    <col min="13569" max="13569" width="12.7109375" style="25" customWidth="1"/>
    <col min="13570" max="13570" width="11.5703125" style="25" customWidth="1"/>
    <col min="13571" max="13571" width="16.5703125" style="25" customWidth="1"/>
    <col min="13572" max="13572" width="25.42578125" style="25" customWidth="1"/>
    <col min="13573" max="13573" width="32.28515625" style="25" customWidth="1"/>
    <col min="13574" max="13574" width="10.42578125" style="25" customWidth="1"/>
    <col min="13575" max="13576" width="12.28515625" style="25" customWidth="1"/>
    <col min="13577" max="13577" width="12.7109375" style="25" customWidth="1"/>
    <col min="13578" max="13578" width="10.28515625" style="25" customWidth="1"/>
    <col min="13579" max="13824" width="9.140625" style="25"/>
    <col min="13825" max="13825" width="12.7109375" style="25" customWidth="1"/>
    <col min="13826" max="13826" width="11.5703125" style="25" customWidth="1"/>
    <col min="13827" max="13827" width="16.5703125" style="25" customWidth="1"/>
    <col min="13828" max="13828" width="25.42578125" style="25" customWidth="1"/>
    <col min="13829" max="13829" width="32.28515625" style="25" customWidth="1"/>
    <col min="13830" max="13830" width="10.42578125" style="25" customWidth="1"/>
    <col min="13831" max="13832" width="12.28515625" style="25" customWidth="1"/>
    <col min="13833" max="13833" width="12.7109375" style="25" customWidth="1"/>
    <col min="13834" max="13834" width="10.28515625" style="25" customWidth="1"/>
    <col min="13835" max="14080" width="9.140625" style="25"/>
    <col min="14081" max="14081" width="12.7109375" style="25" customWidth="1"/>
    <col min="14082" max="14082" width="11.5703125" style="25" customWidth="1"/>
    <col min="14083" max="14083" width="16.5703125" style="25" customWidth="1"/>
    <col min="14084" max="14084" width="25.42578125" style="25" customWidth="1"/>
    <col min="14085" max="14085" width="32.28515625" style="25" customWidth="1"/>
    <col min="14086" max="14086" width="10.42578125" style="25" customWidth="1"/>
    <col min="14087" max="14088" width="12.28515625" style="25" customWidth="1"/>
    <col min="14089" max="14089" width="12.7109375" style="25" customWidth="1"/>
    <col min="14090" max="14090" width="10.28515625" style="25" customWidth="1"/>
    <col min="14091" max="14336" width="9.140625" style="25"/>
    <col min="14337" max="14337" width="12.7109375" style="25" customWidth="1"/>
    <col min="14338" max="14338" width="11.5703125" style="25" customWidth="1"/>
    <col min="14339" max="14339" width="16.5703125" style="25" customWidth="1"/>
    <col min="14340" max="14340" width="25.42578125" style="25" customWidth="1"/>
    <col min="14341" max="14341" width="32.28515625" style="25" customWidth="1"/>
    <col min="14342" max="14342" width="10.42578125" style="25" customWidth="1"/>
    <col min="14343" max="14344" width="12.28515625" style="25" customWidth="1"/>
    <col min="14345" max="14345" width="12.7109375" style="25" customWidth="1"/>
    <col min="14346" max="14346" width="10.28515625" style="25" customWidth="1"/>
    <col min="14347" max="14592" width="9.140625" style="25"/>
    <col min="14593" max="14593" width="12.7109375" style="25" customWidth="1"/>
    <col min="14594" max="14594" width="11.5703125" style="25" customWidth="1"/>
    <col min="14595" max="14595" width="16.5703125" style="25" customWidth="1"/>
    <col min="14596" max="14596" width="25.42578125" style="25" customWidth="1"/>
    <col min="14597" max="14597" width="32.28515625" style="25" customWidth="1"/>
    <col min="14598" max="14598" width="10.42578125" style="25" customWidth="1"/>
    <col min="14599" max="14600" width="12.28515625" style="25" customWidth="1"/>
    <col min="14601" max="14601" width="12.7109375" style="25" customWidth="1"/>
    <col min="14602" max="14602" width="10.28515625" style="25" customWidth="1"/>
    <col min="14603" max="14848" width="9.140625" style="25"/>
    <col min="14849" max="14849" width="12.7109375" style="25" customWidth="1"/>
    <col min="14850" max="14850" width="11.5703125" style="25" customWidth="1"/>
    <col min="14851" max="14851" width="16.5703125" style="25" customWidth="1"/>
    <col min="14852" max="14852" width="25.42578125" style="25" customWidth="1"/>
    <col min="14853" max="14853" width="32.28515625" style="25" customWidth="1"/>
    <col min="14854" max="14854" width="10.42578125" style="25" customWidth="1"/>
    <col min="14855" max="14856" width="12.28515625" style="25" customWidth="1"/>
    <col min="14857" max="14857" width="12.7109375" style="25" customWidth="1"/>
    <col min="14858" max="14858" width="10.28515625" style="25" customWidth="1"/>
    <col min="14859" max="15104" width="9.140625" style="25"/>
    <col min="15105" max="15105" width="12.7109375" style="25" customWidth="1"/>
    <col min="15106" max="15106" width="11.5703125" style="25" customWidth="1"/>
    <col min="15107" max="15107" width="16.5703125" style="25" customWidth="1"/>
    <col min="15108" max="15108" width="25.42578125" style="25" customWidth="1"/>
    <col min="15109" max="15109" width="32.28515625" style="25" customWidth="1"/>
    <col min="15110" max="15110" width="10.42578125" style="25" customWidth="1"/>
    <col min="15111" max="15112" width="12.28515625" style="25" customWidth="1"/>
    <col min="15113" max="15113" width="12.7109375" style="25" customWidth="1"/>
    <col min="15114" max="15114" width="10.28515625" style="25" customWidth="1"/>
    <col min="15115" max="15360" width="9.140625" style="25"/>
    <col min="15361" max="15361" width="12.7109375" style="25" customWidth="1"/>
    <col min="15362" max="15362" width="11.5703125" style="25" customWidth="1"/>
    <col min="15363" max="15363" width="16.5703125" style="25" customWidth="1"/>
    <col min="15364" max="15364" width="25.42578125" style="25" customWidth="1"/>
    <col min="15365" max="15365" width="32.28515625" style="25" customWidth="1"/>
    <col min="15366" max="15366" width="10.42578125" style="25" customWidth="1"/>
    <col min="15367" max="15368" width="12.28515625" style="25" customWidth="1"/>
    <col min="15369" max="15369" width="12.7109375" style="25" customWidth="1"/>
    <col min="15370" max="15370" width="10.28515625" style="25" customWidth="1"/>
    <col min="15371" max="15616" width="9.140625" style="25"/>
    <col min="15617" max="15617" width="12.7109375" style="25" customWidth="1"/>
    <col min="15618" max="15618" width="11.5703125" style="25" customWidth="1"/>
    <col min="15619" max="15619" width="16.5703125" style="25" customWidth="1"/>
    <col min="15620" max="15620" width="25.42578125" style="25" customWidth="1"/>
    <col min="15621" max="15621" width="32.28515625" style="25" customWidth="1"/>
    <col min="15622" max="15622" width="10.42578125" style="25" customWidth="1"/>
    <col min="15623" max="15624" width="12.28515625" style="25" customWidth="1"/>
    <col min="15625" max="15625" width="12.7109375" style="25" customWidth="1"/>
    <col min="15626" max="15626" width="10.28515625" style="25" customWidth="1"/>
    <col min="15627" max="15872" width="9.140625" style="25"/>
    <col min="15873" max="15873" width="12.7109375" style="25" customWidth="1"/>
    <col min="15874" max="15874" width="11.5703125" style="25" customWidth="1"/>
    <col min="15875" max="15875" width="16.5703125" style="25" customWidth="1"/>
    <col min="15876" max="15876" width="25.42578125" style="25" customWidth="1"/>
    <col min="15877" max="15877" width="32.28515625" style="25" customWidth="1"/>
    <col min="15878" max="15878" width="10.42578125" style="25" customWidth="1"/>
    <col min="15879" max="15880" width="12.28515625" style="25" customWidth="1"/>
    <col min="15881" max="15881" width="12.7109375" style="25" customWidth="1"/>
    <col min="15882" max="15882" width="10.28515625" style="25" customWidth="1"/>
    <col min="15883" max="16128" width="9.140625" style="25"/>
    <col min="16129" max="16129" width="12.7109375" style="25" customWidth="1"/>
    <col min="16130" max="16130" width="11.5703125" style="25" customWidth="1"/>
    <col min="16131" max="16131" width="16.5703125" style="25" customWidth="1"/>
    <col min="16132" max="16132" width="25.42578125" style="25" customWidth="1"/>
    <col min="16133" max="16133" width="32.28515625" style="25" customWidth="1"/>
    <col min="16134" max="16134" width="10.42578125" style="25" customWidth="1"/>
    <col min="16135" max="16136" width="12.28515625" style="25" customWidth="1"/>
    <col min="16137" max="16137" width="12.7109375" style="25" customWidth="1"/>
    <col min="16138" max="16138" width="10.28515625" style="25" customWidth="1"/>
    <col min="16139" max="16384" width="9.140625" style="25"/>
  </cols>
  <sheetData>
    <row r="2" spans="1:10" ht="45" customHeight="1" x14ac:dyDescent="0.2">
      <c r="A2" s="24"/>
      <c r="B2" s="24"/>
      <c r="C2" s="24"/>
      <c r="D2" s="24"/>
      <c r="E2" s="24"/>
      <c r="F2" s="24"/>
      <c r="G2" s="116" t="s">
        <v>404</v>
      </c>
      <c r="H2" s="116"/>
      <c r="I2" s="116"/>
      <c r="J2" s="116"/>
    </row>
    <row r="3" spans="1:10" ht="15" customHeight="1" x14ac:dyDescent="0.2">
      <c r="A3" s="24"/>
      <c r="B3" s="24"/>
      <c r="C3" s="24"/>
      <c r="D3" s="24"/>
      <c r="E3" s="24"/>
      <c r="F3" s="24"/>
      <c r="G3" s="26"/>
      <c r="H3" s="26"/>
      <c r="I3" s="26"/>
      <c r="J3" s="26"/>
    </row>
    <row r="4" spans="1:10" ht="40.5" customHeight="1" x14ac:dyDescent="0.2">
      <c r="A4" s="117" t="s">
        <v>230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5.75" x14ac:dyDescent="0.2">
      <c r="A5" s="27">
        <v>21547000000</v>
      </c>
      <c r="B5" s="28"/>
      <c r="C5" s="28"/>
      <c r="D5" s="28"/>
      <c r="E5" s="29"/>
      <c r="F5" s="28"/>
      <c r="G5" s="28"/>
      <c r="H5" s="28"/>
      <c r="I5" s="28"/>
      <c r="J5" s="28"/>
    </row>
    <row r="6" spans="1:10" ht="15.75" x14ac:dyDescent="0.2">
      <c r="A6" s="30" t="s">
        <v>231</v>
      </c>
      <c r="B6" s="28"/>
      <c r="C6" s="28"/>
      <c r="D6" s="28"/>
      <c r="E6" s="28"/>
      <c r="F6" s="28"/>
      <c r="G6" s="28"/>
      <c r="H6" s="28"/>
      <c r="I6" s="28"/>
      <c r="J6" s="28" t="s">
        <v>2</v>
      </c>
    </row>
    <row r="7" spans="1:10" ht="116.25" customHeight="1" x14ac:dyDescent="0.2">
      <c r="A7" s="31" t="s">
        <v>232</v>
      </c>
      <c r="B7" s="31" t="s">
        <v>4</v>
      </c>
      <c r="C7" s="31" t="s">
        <v>5</v>
      </c>
      <c r="D7" s="31" t="s">
        <v>283</v>
      </c>
      <c r="E7" s="31" t="s">
        <v>284</v>
      </c>
      <c r="F7" s="31" t="s">
        <v>285</v>
      </c>
      <c r="G7" s="31" t="s">
        <v>286</v>
      </c>
      <c r="H7" s="31" t="s">
        <v>287</v>
      </c>
      <c r="I7" s="31" t="s">
        <v>288</v>
      </c>
      <c r="J7" s="31" t="s">
        <v>289</v>
      </c>
    </row>
    <row r="8" spans="1:10" x14ac:dyDescent="0.2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</row>
    <row r="9" spans="1:10" ht="25.5" x14ac:dyDescent="0.2">
      <c r="A9" s="32" t="s">
        <v>48</v>
      </c>
      <c r="B9" s="33"/>
      <c r="C9" s="33"/>
      <c r="D9" s="8" t="s">
        <v>223</v>
      </c>
      <c r="E9" s="35"/>
      <c r="F9" s="36"/>
      <c r="G9" s="37">
        <f>G10</f>
        <v>23433038</v>
      </c>
      <c r="H9" s="37"/>
      <c r="I9" s="37">
        <f>I10</f>
        <v>3814579</v>
      </c>
      <c r="J9" s="36"/>
    </row>
    <row r="10" spans="1:10" ht="25.5" x14ac:dyDescent="0.2">
      <c r="A10" s="32" t="s">
        <v>49</v>
      </c>
      <c r="B10" s="33"/>
      <c r="C10" s="33"/>
      <c r="D10" s="8" t="s">
        <v>223</v>
      </c>
      <c r="E10" s="35"/>
      <c r="F10" s="36"/>
      <c r="G10" s="37">
        <f>SUM(G11:G15)</f>
        <v>23433038</v>
      </c>
      <c r="H10" s="37"/>
      <c r="I10" s="37">
        <f>SUM(I11:I15)</f>
        <v>3814579</v>
      </c>
      <c r="J10" s="36"/>
    </row>
    <row r="11" spans="1:10" ht="62.25" customHeight="1" x14ac:dyDescent="0.2">
      <c r="A11" s="38" t="s">
        <v>228</v>
      </c>
      <c r="B11" s="39" t="s">
        <v>268</v>
      </c>
      <c r="C11" s="39" t="s">
        <v>70</v>
      </c>
      <c r="D11" s="40" t="s">
        <v>229</v>
      </c>
      <c r="E11" s="43" t="s">
        <v>269</v>
      </c>
      <c r="F11" s="41" t="s">
        <v>290</v>
      </c>
      <c r="G11" s="42">
        <v>217915</v>
      </c>
      <c r="H11" s="42">
        <v>99.9</v>
      </c>
      <c r="I11" s="42">
        <v>5000</v>
      </c>
      <c r="J11" s="41">
        <v>100</v>
      </c>
    </row>
    <row r="12" spans="1:10" ht="38.25" x14ac:dyDescent="0.2">
      <c r="A12" s="118" t="s">
        <v>178</v>
      </c>
      <c r="B12" s="120" t="s">
        <v>180</v>
      </c>
      <c r="C12" s="120" t="s">
        <v>179</v>
      </c>
      <c r="D12" s="122" t="s">
        <v>181</v>
      </c>
      <c r="E12" s="43" t="s">
        <v>292</v>
      </c>
      <c r="F12" s="41" t="s">
        <v>234</v>
      </c>
      <c r="G12" s="42">
        <v>1620000</v>
      </c>
      <c r="H12" s="42">
        <v>0</v>
      </c>
      <c r="I12" s="42">
        <v>1615000</v>
      </c>
      <c r="J12" s="41">
        <v>100</v>
      </c>
    </row>
    <row r="13" spans="1:10" ht="76.5" x14ac:dyDescent="0.2">
      <c r="A13" s="119"/>
      <c r="B13" s="121"/>
      <c r="C13" s="121"/>
      <c r="D13" s="123"/>
      <c r="E13" s="43" t="s">
        <v>401</v>
      </c>
      <c r="F13" s="41" t="s">
        <v>234</v>
      </c>
      <c r="G13" s="42">
        <v>49737</v>
      </c>
      <c r="H13" s="42">
        <v>0</v>
      </c>
      <c r="I13" s="42">
        <v>49737</v>
      </c>
      <c r="J13" s="41">
        <v>100</v>
      </c>
    </row>
    <row r="14" spans="1:10" ht="51" x14ac:dyDescent="0.2">
      <c r="A14" s="38" t="s">
        <v>182</v>
      </c>
      <c r="B14" s="39" t="s">
        <v>183</v>
      </c>
      <c r="C14" s="39" t="s">
        <v>179</v>
      </c>
      <c r="D14" s="40" t="s">
        <v>184</v>
      </c>
      <c r="E14" s="43" t="s">
        <v>235</v>
      </c>
      <c r="F14" s="41" t="s">
        <v>290</v>
      </c>
      <c r="G14" s="42">
        <v>615000</v>
      </c>
      <c r="H14" s="42">
        <v>92</v>
      </c>
      <c r="I14" s="42">
        <v>51803</v>
      </c>
      <c r="J14" s="41">
        <v>100</v>
      </c>
    </row>
    <row r="15" spans="1:10" ht="57.75" customHeight="1" x14ac:dyDescent="0.2">
      <c r="A15" s="38" t="s">
        <v>185</v>
      </c>
      <c r="B15" s="39" t="s">
        <v>187</v>
      </c>
      <c r="C15" s="39" t="s">
        <v>186</v>
      </c>
      <c r="D15" s="44" t="s">
        <v>188</v>
      </c>
      <c r="E15" s="43" t="s">
        <v>236</v>
      </c>
      <c r="F15" s="41" t="s">
        <v>234</v>
      </c>
      <c r="G15" s="42">
        <v>20930386</v>
      </c>
      <c r="H15" s="42">
        <v>0</v>
      </c>
      <c r="I15" s="42">
        <v>2093039</v>
      </c>
      <c r="J15" s="41">
        <v>100</v>
      </c>
    </row>
    <row r="16" spans="1:10" x14ac:dyDescent="0.2">
      <c r="A16" s="38"/>
      <c r="B16" s="39"/>
      <c r="C16" s="39"/>
      <c r="D16" s="45" t="s">
        <v>237</v>
      </c>
      <c r="E16" s="35"/>
      <c r="F16" s="36"/>
      <c r="G16" s="37">
        <f>G10</f>
        <v>23433038</v>
      </c>
      <c r="H16" s="37"/>
      <c r="I16" s="37">
        <f>I10</f>
        <v>3814579</v>
      </c>
      <c r="J16" s="36"/>
    </row>
    <row r="20" spans="2:8" x14ac:dyDescent="0.2">
      <c r="B20" s="2" t="s">
        <v>388</v>
      </c>
      <c r="C20" s="21"/>
      <c r="D20" s="21"/>
      <c r="H20" s="2" t="s">
        <v>389</v>
      </c>
    </row>
    <row r="21" spans="2:8" x14ac:dyDescent="0.2">
      <c r="B21" s="2"/>
      <c r="C21" s="21"/>
      <c r="D21" s="21"/>
      <c r="H21" s="2"/>
    </row>
    <row r="22" spans="2:8" x14ac:dyDescent="0.2">
      <c r="B22" s="2" t="s">
        <v>220</v>
      </c>
      <c r="C22" s="21"/>
      <c r="D22" s="21"/>
      <c r="H22" s="2" t="s">
        <v>221</v>
      </c>
    </row>
  </sheetData>
  <mergeCells count="6">
    <mergeCell ref="G2:J2"/>
    <mergeCell ref="A4:J4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view="pageBreakPreview" zoomScaleNormal="100" zoomScaleSheetLayoutView="100" workbookViewId="0">
      <selection activeCell="H1" sqref="H1:J1"/>
    </sheetView>
  </sheetViews>
  <sheetFormatPr defaultRowHeight="12.75" x14ac:dyDescent="0.2"/>
  <cols>
    <col min="1" max="1" width="13.85546875" style="25" customWidth="1"/>
    <col min="2" max="2" width="9.140625" style="25"/>
    <col min="3" max="3" width="14.140625" style="25" customWidth="1"/>
    <col min="4" max="4" width="35.85546875" style="25" customWidth="1"/>
    <col min="5" max="5" width="42" style="25" customWidth="1"/>
    <col min="6" max="6" width="22.85546875" style="25" customWidth="1"/>
    <col min="7" max="7" width="13.5703125" style="25" customWidth="1"/>
    <col min="8" max="8" width="12.85546875" style="25" customWidth="1"/>
    <col min="9" max="9" width="11.42578125" style="25" customWidth="1"/>
    <col min="10" max="10" width="10.42578125" style="25" customWidth="1"/>
    <col min="11" max="256" width="9.140625" style="25"/>
    <col min="257" max="257" width="13.85546875" style="25" customWidth="1"/>
    <col min="258" max="258" width="9.140625" style="25"/>
    <col min="259" max="259" width="14.140625" style="25" customWidth="1"/>
    <col min="260" max="260" width="28.42578125" style="25" customWidth="1"/>
    <col min="261" max="261" width="26" style="25" customWidth="1"/>
    <col min="262" max="262" width="18.7109375" style="25" customWidth="1"/>
    <col min="263" max="263" width="12.140625" style="25" customWidth="1"/>
    <col min="264" max="264" width="12.85546875" style="25" customWidth="1"/>
    <col min="265" max="265" width="10.28515625" style="25" customWidth="1"/>
    <col min="266" max="266" width="10.42578125" style="25" customWidth="1"/>
    <col min="267" max="512" width="9.140625" style="25"/>
    <col min="513" max="513" width="13.85546875" style="25" customWidth="1"/>
    <col min="514" max="514" width="9.140625" style="25"/>
    <col min="515" max="515" width="14.140625" style="25" customWidth="1"/>
    <col min="516" max="516" width="28.42578125" style="25" customWidth="1"/>
    <col min="517" max="517" width="26" style="25" customWidth="1"/>
    <col min="518" max="518" width="18.7109375" style="25" customWidth="1"/>
    <col min="519" max="519" width="12.140625" style="25" customWidth="1"/>
    <col min="520" max="520" width="12.85546875" style="25" customWidth="1"/>
    <col min="521" max="521" width="10.28515625" style="25" customWidth="1"/>
    <col min="522" max="522" width="10.42578125" style="25" customWidth="1"/>
    <col min="523" max="768" width="9.140625" style="25"/>
    <col min="769" max="769" width="13.85546875" style="25" customWidth="1"/>
    <col min="770" max="770" width="9.140625" style="25"/>
    <col min="771" max="771" width="14.140625" style="25" customWidth="1"/>
    <col min="772" max="772" width="28.42578125" style="25" customWidth="1"/>
    <col min="773" max="773" width="26" style="25" customWidth="1"/>
    <col min="774" max="774" width="18.7109375" style="25" customWidth="1"/>
    <col min="775" max="775" width="12.140625" style="25" customWidth="1"/>
    <col min="776" max="776" width="12.85546875" style="25" customWidth="1"/>
    <col min="777" max="777" width="10.28515625" style="25" customWidth="1"/>
    <col min="778" max="778" width="10.42578125" style="25" customWidth="1"/>
    <col min="779" max="1024" width="9.140625" style="25"/>
    <col min="1025" max="1025" width="13.85546875" style="25" customWidth="1"/>
    <col min="1026" max="1026" width="9.140625" style="25"/>
    <col min="1027" max="1027" width="14.140625" style="25" customWidth="1"/>
    <col min="1028" max="1028" width="28.42578125" style="25" customWidth="1"/>
    <col min="1029" max="1029" width="26" style="25" customWidth="1"/>
    <col min="1030" max="1030" width="18.7109375" style="25" customWidth="1"/>
    <col min="1031" max="1031" width="12.140625" style="25" customWidth="1"/>
    <col min="1032" max="1032" width="12.85546875" style="25" customWidth="1"/>
    <col min="1033" max="1033" width="10.28515625" style="25" customWidth="1"/>
    <col min="1034" max="1034" width="10.42578125" style="25" customWidth="1"/>
    <col min="1035" max="1280" width="9.140625" style="25"/>
    <col min="1281" max="1281" width="13.85546875" style="25" customWidth="1"/>
    <col min="1282" max="1282" width="9.140625" style="25"/>
    <col min="1283" max="1283" width="14.140625" style="25" customWidth="1"/>
    <col min="1284" max="1284" width="28.42578125" style="25" customWidth="1"/>
    <col min="1285" max="1285" width="26" style="25" customWidth="1"/>
    <col min="1286" max="1286" width="18.7109375" style="25" customWidth="1"/>
    <col min="1287" max="1287" width="12.140625" style="25" customWidth="1"/>
    <col min="1288" max="1288" width="12.85546875" style="25" customWidth="1"/>
    <col min="1289" max="1289" width="10.28515625" style="25" customWidth="1"/>
    <col min="1290" max="1290" width="10.42578125" style="25" customWidth="1"/>
    <col min="1291" max="1536" width="9.140625" style="25"/>
    <col min="1537" max="1537" width="13.85546875" style="25" customWidth="1"/>
    <col min="1538" max="1538" width="9.140625" style="25"/>
    <col min="1539" max="1539" width="14.140625" style="25" customWidth="1"/>
    <col min="1540" max="1540" width="28.42578125" style="25" customWidth="1"/>
    <col min="1541" max="1541" width="26" style="25" customWidth="1"/>
    <col min="1542" max="1542" width="18.7109375" style="25" customWidth="1"/>
    <col min="1543" max="1543" width="12.140625" style="25" customWidth="1"/>
    <col min="1544" max="1544" width="12.85546875" style="25" customWidth="1"/>
    <col min="1545" max="1545" width="10.28515625" style="25" customWidth="1"/>
    <col min="1546" max="1546" width="10.42578125" style="25" customWidth="1"/>
    <col min="1547" max="1792" width="9.140625" style="25"/>
    <col min="1793" max="1793" width="13.85546875" style="25" customWidth="1"/>
    <col min="1794" max="1794" width="9.140625" style="25"/>
    <col min="1795" max="1795" width="14.140625" style="25" customWidth="1"/>
    <col min="1796" max="1796" width="28.42578125" style="25" customWidth="1"/>
    <col min="1797" max="1797" width="26" style="25" customWidth="1"/>
    <col min="1798" max="1798" width="18.7109375" style="25" customWidth="1"/>
    <col min="1799" max="1799" width="12.140625" style="25" customWidth="1"/>
    <col min="1800" max="1800" width="12.85546875" style="25" customWidth="1"/>
    <col min="1801" max="1801" width="10.28515625" style="25" customWidth="1"/>
    <col min="1802" max="1802" width="10.42578125" style="25" customWidth="1"/>
    <col min="1803" max="2048" width="9.140625" style="25"/>
    <col min="2049" max="2049" width="13.85546875" style="25" customWidth="1"/>
    <col min="2050" max="2050" width="9.140625" style="25"/>
    <col min="2051" max="2051" width="14.140625" style="25" customWidth="1"/>
    <col min="2052" max="2052" width="28.42578125" style="25" customWidth="1"/>
    <col min="2053" max="2053" width="26" style="25" customWidth="1"/>
    <col min="2054" max="2054" width="18.7109375" style="25" customWidth="1"/>
    <col min="2055" max="2055" width="12.140625" style="25" customWidth="1"/>
    <col min="2056" max="2056" width="12.85546875" style="25" customWidth="1"/>
    <col min="2057" max="2057" width="10.28515625" style="25" customWidth="1"/>
    <col min="2058" max="2058" width="10.42578125" style="25" customWidth="1"/>
    <col min="2059" max="2304" width="9.140625" style="25"/>
    <col min="2305" max="2305" width="13.85546875" style="25" customWidth="1"/>
    <col min="2306" max="2306" width="9.140625" style="25"/>
    <col min="2307" max="2307" width="14.140625" style="25" customWidth="1"/>
    <col min="2308" max="2308" width="28.42578125" style="25" customWidth="1"/>
    <col min="2309" max="2309" width="26" style="25" customWidth="1"/>
    <col min="2310" max="2310" width="18.7109375" style="25" customWidth="1"/>
    <col min="2311" max="2311" width="12.140625" style="25" customWidth="1"/>
    <col min="2312" max="2312" width="12.85546875" style="25" customWidth="1"/>
    <col min="2313" max="2313" width="10.28515625" style="25" customWidth="1"/>
    <col min="2314" max="2314" width="10.42578125" style="25" customWidth="1"/>
    <col min="2315" max="2560" width="9.140625" style="25"/>
    <col min="2561" max="2561" width="13.85546875" style="25" customWidth="1"/>
    <col min="2562" max="2562" width="9.140625" style="25"/>
    <col min="2563" max="2563" width="14.140625" style="25" customWidth="1"/>
    <col min="2564" max="2564" width="28.42578125" style="25" customWidth="1"/>
    <col min="2565" max="2565" width="26" style="25" customWidth="1"/>
    <col min="2566" max="2566" width="18.7109375" style="25" customWidth="1"/>
    <col min="2567" max="2567" width="12.140625" style="25" customWidth="1"/>
    <col min="2568" max="2568" width="12.85546875" style="25" customWidth="1"/>
    <col min="2569" max="2569" width="10.28515625" style="25" customWidth="1"/>
    <col min="2570" max="2570" width="10.42578125" style="25" customWidth="1"/>
    <col min="2571" max="2816" width="9.140625" style="25"/>
    <col min="2817" max="2817" width="13.85546875" style="25" customWidth="1"/>
    <col min="2818" max="2818" width="9.140625" style="25"/>
    <col min="2819" max="2819" width="14.140625" style="25" customWidth="1"/>
    <col min="2820" max="2820" width="28.42578125" style="25" customWidth="1"/>
    <col min="2821" max="2821" width="26" style="25" customWidth="1"/>
    <col min="2822" max="2822" width="18.7109375" style="25" customWidth="1"/>
    <col min="2823" max="2823" width="12.140625" style="25" customWidth="1"/>
    <col min="2824" max="2824" width="12.85546875" style="25" customWidth="1"/>
    <col min="2825" max="2825" width="10.28515625" style="25" customWidth="1"/>
    <col min="2826" max="2826" width="10.42578125" style="25" customWidth="1"/>
    <col min="2827" max="3072" width="9.140625" style="25"/>
    <col min="3073" max="3073" width="13.85546875" style="25" customWidth="1"/>
    <col min="3074" max="3074" width="9.140625" style="25"/>
    <col min="3075" max="3075" width="14.140625" style="25" customWidth="1"/>
    <col min="3076" max="3076" width="28.42578125" style="25" customWidth="1"/>
    <col min="3077" max="3077" width="26" style="25" customWidth="1"/>
    <col min="3078" max="3078" width="18.7109375" style="25" customWidth="1"/>
    <col min="3079" max="3079" width="12.140625" style="25" customWidth="1"/>
    <col min="3080" max="3080" width="12.85546875" style="25" customWidth="1"/>
    <col min="3081" max="3081" width="10.28515625" style="25" customWidth="1"/>
    <col min="3082" max="3082" width="10.42578125" style="25" customWidth="1"/>
    <col min="3083" max="3328" width="9.140625" style="25"/>
    <col min="3329" max="3329" width="13.85546875" style="25" customWidth="1"/>
    <col min="3330" max="3330" width="9.140625" style="25"/>
    <col min="3331" max="3331" width="14.140625" style="25" customWidth="1"/>
    <col min="3332" max="3332" width="28.42578125" style="25" customWidth="1"/>
    <col min="3333" max="3333" width="26" style="25" customWidth="1"/>
    <col min="3334" max="3334" width="18.7109375" style="25" customWidth="1"/>
    <col min="3335" max="3335" width="12.140625" style="25" customWidth="1"/>
    <col min="3336" max="3336" width="12.85546875" style="25" customWidth="1"/>
    <col min="3337" max="3337" width="10.28515625" style="25" customWidth="1"/>
    <col min="3338" max="3338" width="10.42578125" style="25" customWidth="1"/>
    <col min="3339" max="3584" width="9.140625" style="25"/>
    <col min="3585" max="3585" width="13.85546875" style="25" customWidth="1"/>
    <col min="3586" max="3586" width="9.140625" style="25"/>
    <col min="3587" max="3587" width="14.140625" style="25" customWidth="1"/>
    <col min="3588" max="3588" width="28.42578125" style="25" customWidth="1"/>
    <col min="3589" max="3589" width="26" style="25" customWidth="1"/>
    <col min="3590" max="3590" width="18.7109375" style="25" customWidth="1"/>
    <col min="3591" max="3591" width="12.140625" style="25" customWidth="1"/>
    <col min="3592" max="3592" width="12.85546875" style="25" customWidth="1"/>
    <col min="3593" max="3593" width="10.28515625" style="25" customWidth="1"/>
    <col min="3594" max="3594" width="10.42578125" style="25" customWidth="1"/>
    <col min="3595" max="3840" width="9.140625" style="25"/>
    <col min="3841" max="3841" width="13.85546875" style="25" customWidth="1"/>
    <col min="3842" max="3842" width="9.140625" style="25"/>
    <col min="3843" max="3843" width="14.140625" style="25" customWidth="1"/>
    <col min="3844" max="3844" width="28.42578125" style="25" customWidth="1"/>
    <col min="3845" max="3845" width="26" style="25" customWidth="1"/>
    <col min="3846" max="3846" width="18.7109375" style="25" customWidth="1"/>
    <col min="3847" max="3847" width="12.140625" style="25" customWidth="1"/>
    <col min="3848" max="3848" width="12.85546875" style="25" customWidth="1"/>
    <col min="3849" max="3849" width="10.28515625" style="25" customWidth="1"/>
    <col min="3850" max="3850" width="10.42578125" style="25" customWidth="1"/>
    <col min="3851" max="4096" width="9.140625" style="25"/>
    <col min="4097" max="4097" width="13.85546875" style="25" customWidth="1"/>
    <col min="4098" max="4098" width="9.140625" style="25"/>
    <col min="4099" max="4099" width="14.140625" style="25" customWidth="1"/>
    <col min="4100" max="4100" width="28.42578125" style="25" customWidth="1"/>
    <col min="4101" max="4101" width="26" style="25" customWidth="1"/>
    <col min="4102" max="4102" width="18.7109375" style="25" customWidth="1"/>
    <col min="4103" max="4103" width="12.140625" style="25" customWidth="1"/>
    <col min="4104" max="4104" width="12.85546875" style="25" customWidth="1"/>
    <col min="4105" max="4105" width="10.28515625" style="25" customWidth="1"/>
    <col min="4106" max="4106" width="10.42578125" style="25" customWidth="1"/>
    <col min="4107" max="4352" width="9.140625" style="25"/>
    <col min="4353" max="4353" width="13.85546875" style="25" customWidth="1"/>
    <col min="4354" max="4354" width="9.140625" style="25"/>
    <col min="4355" max="4355" width="14.140625" style="25" customWidth="1"/>
    <col min="4356" max="4356" width="28.42578125" style="25" customWidth="1"/>
    <col min="4357" max="4357" width="26" style="25" customWidth="1"/>
    <col min="4358" max="4358" width="18.7109375" style="25" customWidth="1"/>
    <col min="4359" max="4359" width="12.140625" style="25" customWidth="1"/>
    <col min="4360" max="4360" width="12.85546875" style="25" customWidth="1"/>
    <col min="4361" max="4361" width="10.28515625" style="25" customWidth="1"/>
    <col min="4362" max="4362" width="10.42578125" style="25" customWidth="1"/>
    <col min="4363" max="4608" width="9.140625" style="25"/>
    <col min="4609" max="4609" width="13.85546875" style="25" customWidth="1"/>
    <col min="4610" max="4610" width="9.140625" style="25"/>
    <col min="4611" max="4611" width="14.140625" style="25" customWidth="1"/>
    <col min="4612" max="4612" width="28.42578125" style="25" customWidth="1"/>
    <col min="4613" max="4613" width="26" style="25" customWidth="1"/>
    <col min="4614" max="4614" width="18.7109375" style="25" customWidth="1"/>
    <col min="4615" max="4615" width="12.140625" style="25" customWidth="1"/>
    <col min="4616" max="4616" width="12.85546875" style="25" customWidth="1"/>
    <col min="4617" max="4617" width="10.28515625" style="25" customWidth="1"/>
    <col min="4618" max="4618" width="10.42578125" style="25" customWidth="1"/>
    <col min="4619" max="4864" width="9.140625" style="25"/>
    <col min="4865" max="4865" width="13.85546875" style="25" customWidth="1"/>
    <col min="4866" max="4866" width="9.140625" style="25"/>
    <col min="4867" max="4867" width="14.140625" style="25" customWidth="1"/>
    <col min="4868" max="4868" width="28.42578125" style="25" customWidth="1"/>
    <col min="4869" max="4869" width="26" style="25" customWidth="1"/>
    <col min="4870" max="4870" width="18.7109375" style="25" customWidth="1"/>
    <col min="4871" max="4871" width="12.140625" style="25" customWidth="1"/>
    <col min="4872" max="4872" width="12.85546875" style="25" customWidth="1"/>
    <col min="4873" max="4873" width="10.28515625" style="25" customWidth="1"/>
    <col min="4874" max="4874" width="10.42578125" style="25" customWidth="1"/>
    <col min="4875" max="5120" width="9.140625" style="25"/>
    <col min="5121" max="5121" width="13.85546875" style="25" customWidth="1"/>
    <col min="5122" max="5122" width="9.140625" style="25"/>
    <col min="5123" max="5123" width="14.140625" style="25" customWidth="1"/>
    <col min="5124" max="5124" width="28.42578125" style="25" customWidth="1"/>
    <col min="5125" max="5125" width="26" style="25" customWidth="1"/>
    <col min="5126" max="5126" width="18.7109375" style="25" customWidth="1"/>
    <col min="5127" max="5127" width="12.140625" style="25" customWidth="1"/>
    <col min="5128" max="5128" width="12.85546875" style="25" customWidth="1"/>
    <col min="5129" max="5129" width="10.28515625" style="25" customWidth="1"/>
    <col min="5130" max="5130" width="10.42578125" style="25" customWidth="1"/>
    <col min="5131" max="5376" width="9.140625" style="25"/>
    <col min="5377" max="5377" width="13.85546875" style="25" customWidth="1"/>
    <col min="5378" max="5378" width="9.140625" style="25"/>
    <col min="5379" max="5379" width="14.140625" style="25" customWidth="1"/>
    <col min="5380" max="5380" width="28.42578125" style="25" customWidth="1"/>
    <col min="5381" max="5381" width="26" style="25" customWidth="1"/>
    <col min="5382" max="5382" width="18.7109375" style="25" customWidth="1"/>
    <col min="5383" max="5383" width="12.140625" style="25" customWidth="1"/>
    <col min="5384" max="5384" width="12.85546875" style="25" customWidth="1"/>
    <col min="5385" max="5385" width="10.28515625" style="25" customWidth="1"/>
    <col min="5386" max="5386" width="10.42578125" style="25" customWidth="1"/>
    <col min="5387" max="5632" width="9.140625" style="25"/>
    <col min="5633" max="5633" width="13.85546875" style="25" customWidth="1"/>
    <col min="5634" max="5634" width="9.140625" style="25"/>
    <col min="5635" max="5635" width="14.140625" style="25" customWidth="1"/>
    <col min="5636" max="5636" width="28.42578125" style="25" customWidth="1"/>
    <col min="5637" max="5637" width="26" style="25" customWidth="1"/>
    <col min="5638" max="5638" width="18.7109375" style="25" customWidth="1"/>
    <col min="5639" max="5639" width="12.140625" style="25" customWidth="1"/>
    <col min="5640" max="5640" width="12.85546875" style="25" customWidth="1"/>
    <col min="5641" max="5641" width="10.28515625" style="25" customWidth="1"/>
    <col min="5642" max="5642" width="10.42578125" style="25" customWidth="1"/>
    <col min="5643" max="5888" width="9.140625" style="25"/>
    <col min="5889" max="5889" width="13.85546875" style="25" customWidth="1"/>
    <col min="5890" max="5890" width="9.140625" style="25"/>
    <col min="5891" max="5891" width="14.140625" style="25" customWidth="1"/>
    <col min="5892" max="5892" width="28.42578125" style="25" customWidth="1"/>
    <col min="5893" max="5893" width="26" style="25" customWidth="1"/>
    <col min="5894" max="5894" width="18.7109375" style="25" customWidth="1"/>
    <col min="5895" max="5895" width="12.140625" style="25" customWidth="1"/>
    <col min="5896" max="5896" width="12.85546875" style="25" customWidth="1"/>
    <col min="5897" max="5897" width="10.28515625" style="25" customWidth="1"/>
    <col min="5898" max="5898" width="10.42578125" style="25" customWidth="1"/>
    <col min="5899" max="6144" width="9.140625" style="25"/>
    <col min="6145" max="6145" width="13.85546875" style="25" customWidth="1"/>
    <col min="6146" max="6146" width="9.140625" style="25"/>
    <col min="6147" max="6147" width="14.140625" style="25" customWidth="1"/>
    <col min="6148" max="6148" width="28.42578125" style="25" customWidth="1"/>
    <col min="6149" max="6149" width="26" style="25" customWidth="1"/>
    <col min="6150" max="6150" width="18.7109375" style="25" customWidth="1"/>
    <col min="6151" max="6151" width="12.140625" style="25" customWidth="1"/>
    <col min="6152" max="6152" width="12.85546875" style="25" customWidth="1"/>
    <col min="6153" max="6153" width="10.28515625" style="25" customWidth="1"/>
    <col min="6154" max="6154" width="10.42578125" style="25" customWidth="1"/>
    <col min="6155" max="6400" width="9.140625" style="25"/>
    <col min="6401" max="6401" width="13.85546875" style="25" customWidth="1"/>
    <col min="6402" max="6402" width="9.140625" style="25"/>
    <col min="6403" max="6403" width="14.140625" style="25" customWidth="1"/>
    <col min="6404" max="6404" width="28.42578125" style="25" customWidth="1"/>
    <col min="6405" max="6405" width="26" style="25" customWidth="1"/>
    <col min="6406" max="6406" width="18.7109375" style="25" customWidth="1"/>
    <col min="6407" max="6407" width="12.140625" style="25" customWidth="1"/>
    <col min="6408" max="6408" width="12.85546875" style="25" customWidth="1"/>
    <col min="6409" max="6409" width="10.28515625" style="25" customWidth="1"/>
    <col min="6410" max="6410" width="10.42578125" style="25" customWidth="1"/>
    <col min="6411" max="6656" width="9.140625" style="25"/>
    <col min="6657" max="6657" width="13.85546875" style="25" customWidth="1"/>
    <col min="6658" max="6658" width="9.140625" style="25"/>
    <col min="6659" max="6659" width="14.140625" style="25" customWidth="1"/>
    <col min="6660" max="6660" width="28.42578125" style="25" customWidth="1"/>
    <col min="6661" max="6661" width="26" style="25" customWidth="1"/>
    <col min="6662" max="6662" width="18.7109375" style="25" customWidth="1"/>
    <col min="6663" max="6663" width="12.140625" style="25" customWidth="1"/>
    <col min="6664" max="6664" width="12.85546875" style="25" customWidth="1"/>
    <col min="6665" max="6665" width="10.28515625" style="25" customWidth="1"/>
    <col min="6666" max="6666" width="10.42578125" style="25" customWidth="1"/>
    <col min="6667" max="6912" width="9.140625" style="25"/>
    <col min="6913" max="6913" width="13.85546875" style="25" customWidth="1"/>
    <col min="6914" max="6914" width="9.140625" style="25"/>
    <col min="6915" max="6915" width="14.140625" style="25" customWidth="1"/>
    <col min="6916" max="6916" width="28.42578125" style="25" customWidth="1"/>
    <col min="6917" max="6917" width="26" style="25" customWidth="1"/>
    <col min="6918" max="6918" width="18.7109375" style="25" customWidth="1"/>
    <col min="6919" max="6919" width="12.140625" style="25" customWidth="1"/>
    <col min="6920" max="6920" width="12.85546875" style="25" customWidth="1"/>
    <col min="6921" max="6921" width="10.28515625" style="25" customWidth="1"/>
    <col min="6922" max="6922" width="10.42578125" style="25" customWidth="1"/>
    <col min="6923" max="7168" width="9.140625" style="25"/>
    <col min="7169" max="7169" width="13.85546875" style="25" customWidth="1"/>
    <col min="7170" max="7170" width="9.140625" style="25"/>
    <col min="7171" max="7171" width="14.140625" style="25" customWidth="1"/>
    <col min="7172" max="7172" width="28.42578125" style="25" customWidth="1"/>
    <col min="7173" max="7173" width="26" style="25" customWidth="1"/>
    <col min="7174" max="7174" width="18.7109375" style="25" customWidth="1"/>
    <col min="7175" max="7175" width="12.140625" style="25" customWidth="1"/>
    <col min="7176" max="7176" width="12.85546875" style="25" customWidth="1"/>
    <col min="7177" max="7177" width="10.28515625" style="25" customWidth="1"/>
    <col min="7178" max="7178" width="10.42578125" style="25" customWidth="1"/>
    <col min="7179" max="7424" width="9.140625" style="25"/>
    <col min="7425" max="7425" width="13.85546875" style="25" customWidth="1"/>
    <col min="7426" max="7426" width="9.140625" style="25"/>
    <col min="7427" max="7427" width="14.140625" style="25" customWidth="1"/>
    <col min="7428" max="7428" width="28.42578125" style="25" customWidth="1"/>
    <col min="7429" max="7429" width="26" style="25" customWidth="1"/>
    <col min="7430" max="7430" width="18.7109375" style="25" customWidth="1"/>
    <col min="7431" max="7431" width="12.140625" style="25" customWidth="1"/>
    <col min="7432" max="7432" width="12.85546875" style="25" customWidth="1"/>
    <col min="7433" max="7433" width="10.28515625" style="25" customWidth="1"/>
    <col min="7434" max="7434" width="10.42578125" style="25" customWidth="1"/>
    <col min="7435" max="7680" width="9.140625" style="25"/>
    <col min="7681" max="7681" width="13.85546875" style="25" customWidth="1"/>
    <col min="7682" max="7682" width="9.140625" style="25"/>
    <col min="7683" max="7683" width="14.140625" style="25" customWidth="1"/>
    <col min="7684" max="7684" width="28.42578125" style="25" customWidth="1"/>
    <col min="7685" max="7685" width="26" style="25" customWidth="1"/>
    <col min="7686" max="7686" width="18.7109375" style="25" customWidth="1"/>
    <col min="7687" max="7687" width="12.140625" style="25" customWidth="1"/>
    <col min="7688" max="7688" width="12.85546875" style="25" customWidth="1"/>
    <col min="7689" max="7689" width="10.28515625" style="25" customWidth="1"/>
    <col min="7690" max="7690" width="10.42578125" style="25" customWidth="1"/>
    <col min="7691" max="7936" width="9.140625" style="25"/>
    <col min="7937" max="7937" width="13.85546875" style="25" customWidth="1"/>
    <col min="7938" max="7938" width="9.140625" style="25"/>
    <col min="7939" max="7939" width="14.140625" style="25" customWidth="1"/>
    <col min="7940" max="7940" width="28.42578125" style="25" customWidth="1"/>
    <col min="7941" max="7941" width="26" style="25" customWidth="1"/>
    <col min="7942" max="7942" width="18.7109375" style="25" customWidth="1"/>
    <col min="7943" max="7943" width="12.140625" style="25" customWidth="1"/>
    <col min="7944" max="7944" width="12.85546875" style="25" customWidth="1"/>
    <col min="7945" max="7945" width="10.28515625" style="25" customWidth="1"/>
    <col min="7946" max="7946" width="10.42578125" style="25" customWidth="1"/>
    <col min="7947" max="8192" width="9.140625" style="25"/>
    <col min="8193" max="8193" width="13.85546875" style="25" customWidth="1"/>
    <col min="8194" max="8194" width="9.140625" style="25"/>
    <col min="8195" max="8195" width="14.140625" style="25" customWidth="1"/>
    <col min="8196" max="8196" width="28.42578125" style="25" customWidth="1"/>
    <col min="8197" max="8197" width="26" style="25" customWidth="1"/>
    <col min="8198" max="8198" width="18.7109375" style="25" customWidth="1"/>
    <col min="8199" max="8199" width="12.140625" style="25" customWidth="1"/>
    <col min="8200" max="8200" width="12.85546875" style="25" customWidth="1"/>
    <col min="8201" max="8201" width="10.28515625" style="25" customWidth="1"/>
    <col min="8202" max="8202" width="10.42578125" style="25" customWidth="1"/>
    <col min="8203" max="8448" width="9.140625" style="25"/>
    <col min="8449" max="8449" width="13.85546875" style="25" customWidth="1"/>
    <col min="8450" max="8450" width="9.140625" style="25"/>
    <col min="8451" max="8451" width="14.140625" style="25" customWidth="1"/>
    <col min="8452" max="8452" width="28.42578125" style="25" customWidth="1"/>
    <col min="8453" max="8453" width="26" style="25" customWidth="1"/>
    <col min="8454" max="8454" width="18.7109375" style="25" customWidth="1"/>
    <col min="8455" max="8455" width="12.140625" style="25" customWidth="1"/>
    <col min="8456" max="8456" width="12.85546875" style="25" customWidth="1"/>
    <col min="8457" max="8457" width="10.28515625" style="25" customWidth="1"/>
    <col min="8458" max="8458" width="10.42578125" style="25" customWidth="1"/>
    <col min="8459" max="8704" width="9.140625" style="25"/>
    <col min="8705" max="8705" width="13.85546875" style="25" customWidth="1"/>
    <col min="8706" max="8706" width="9.140625" style="25"/>
    <col min="8707" max="8707" width="14.140625" style="25" customWidth="1"/>
    <col min="8708" max="8708" width="28.42578125" style="25" customWidth="1"/>
    <col min="8709" max="8709" width="26" style="25" customWidth="1"/>
    <col min="8710" max="8710" width="18.7109375" style="25" customWidth="1"/>
    <col min="8711" max="8711" width="12.140625" style="25" customWidth="1"/>
    <col min="8712" max="8712" width="12.85546875" style="25" customWidth="1"/>
    <col min="8713" max="8713" width="10.28515625" style="25" customWidth="1"/>
    <col min="8714" max="8714" width="10.42578125" style="25" customWidth="1"/>
    <col min="8715" max="8960" width="9.140625" style="25"/>
    <col min="8961" max="8961" width="13.85546875" style="25" customWidth="1"/>
    <col min="8962" max="8962" width="9.140625" style="25"/>
    <col min="8963" max="8963" width="14.140625" style="25" customWidth="1"/>
    <col min="8964" max="8964" width="28.42578125" style="25" customWidth="1"/>
    <col min="8965" max="8965" width="26" style="25" customWidth="1"/>
    <col min="8966" max="8966" width="18.7109375" style="25" customWidth="1"/>
    <col min="8967" max="8967" width="12.140625" style="25" customWidth="1"/>
    <col min="8968" max="8968" width="12.85546875" style="25" customWidth="1"/>
    <col min="8969" max="8969" width="10.28515625" style="25" customWidth="1"/>
    <col min="8970" max="8970" width="10.42578125" style="25" customWidth="1"/>
    <col min="8971" max="9216" width="9.140625" style="25"/>
    <col min="9217" max="9217" width="13.85546875" style="25" customWidth="1"/>
    <col min="9218" max="9218" width="9.140625" style="25"/>
    <col min="9219" max="9219" width="14.140625" style="25" customWidth="1"/>
    <col min="9220" max="9220" width="28.42578125" style="25" customWidth="1"/>
    <col min="9221" max="9221" width="26" style="25" customWidth="1"/>
    <col min="9222" max="9222" width="18.7109375" style="25" customWidth="1"/>
    <col min="9223" max="9223" width="12.140625" style="25" customWidth="1"/>
    <col min="9224" max="9224" width="12.85546875" style="25" customWidth="1"/>
    <col min="9225" max="9225" width="10.28515625" style="25" customWidth="1"/>
    <col min="9226" max="9226" width="10.42578125" style="25" customWidth="1"/>
    <col min="9227" max="9472" width="9.140625" style="25"/>
    <col min="9473" max="9473" width="13.85546875" style="25" customWidth="1"/>
    <col min="9474" max="9474" width="9.140625" style="25"/>
    <col min="9475" max="9475" width="14.140625" style="25" customWidth="1"/>
    <col min="9476" max="9476" width="28.42578125" style="25" customWidth="1"/>
    <col min="9477" max="9477" width="26" style="25" customWidth="1"/>
    <col min="9478" max="9478" width="18.7109375" style="25" customWidth="1"/>
    <col min="9479" max="9479" width="12.140625" style="25" customWidth="1"/>
    <col min="9480" max="9480" width="12.85546875" style="25" customWidth="1"/>
    <col min="9481" max="9481" width="10.28515625" style="25" customWidth="1"/>
    <col min="9482" max="9482" width="10.42578125" style="25" customWidth="1"/>
    <col min="9483" max="9728" width="9.140625" style="25"/>
    <col min="9729" max="9729" width="13.85546875" style="25" customWidth="1"/>
    <col min="9730" max="9730" width="9.140625" style="25"/>
    <col min="9731" max="9731" width="14.140625" style="25" customWidth="1"/>
    <col min="9732" max="9732" width="28.42578125" style="25" customWidth="1"/>
    <col min="9733" max="9733" width="26" style="25" customWidth="1"/>
    <col min="9734" max="9734" width="18.7109375" style="25" customWidth="1"/>
    <col min="9735" max="9735" width="12.140625" style="25" customWidth="1"/>
    <col min="9736" max="9736" width="12.85546875" style="25" customWidth="1"/>
    <col min="9737" max="9737" width="10.28515625" style="25" customWidth="1"/>
    <col min="9738" max="9738" width="10.42578125" style="25" customWidth="1"/>
    <col min="9739" max="9984" width="9.140625" style="25"/>
    <col min="9985" max="9985" width="13.85546875" style="25" customWidth="1"/>
    <col min="9986" max="9986" width="9.140625" style="25"/>
    <col min="9987" max="9987" width="14.140625" style="25" customWidth="1"/>
    <col min="9988" max="9988" width="28.42578125" style="25" customWidth="1"/>
    <col min="9989" max="9989" width="26" style="25" customWidth="1"/>
    <col min="9990" max="9990" width="18.7109375" style="25" customWidth="1"/>
    <col min="9991" max="9991" width="12.140625" style="25" customWidth="1"/>
    <col min="9992" max="9992" width="12.85546875" style="25" customWidth="1"/>
    <col min="9993" max="9993" width="10.28515625" style="25" customWidth="1"/>
    <col min="9994" max="9994" width="10.42578125" style="25" customWidth="1"/>
    <col min="9995" max="10240" width="9.140625" style="25"/>
    <col min="10241" max="10241" width="13.85546875" style="25" customWidth="1"/>
    <col min="10242" max="10242" width="9.140625" style="25"/>
    <col min="10243" max="10243" width="14.140625" style="25" customWidth="1"/>
    <col min="10244" max="10244" width="28.42578125" style="25" customWidth="1"/>
    <col min="10245" max="10245" width="26" style="25" customWidth="1"/>
    <col min="10246" max="10246" width="18.7109375" style="25" customWidth="1"/>
    <col min="10247" max="10247" width="12.140625" style="25" customWidth="1"/>
    <col min="10248" max="10248" width="12.85546875" style="25" customWidth="1"/>
    <col min="10249" max="10249" width="10.28515625" style="25" customWidth="1"/>
    <col min="10250" max="10250" width="10.42578125" style="25" customWidth="1"/>
    <col min="10251" max="10496" width="9.140625" style="25"/>
    <col min="10497" max="10497" width="13.85546875" style="25" customWidth="1"/>
    <col min="10498" max="10498" width="9.140625" style="25"/>
    <col min="10499" max="10499" width="14.140625" style="25" customWidth="1"/>
    <col min="10500" max="10500" width="28.42578125" style="25" customWidth="1"/>
    <col min="10501" max="10501" width="26" style="25" customWidth="1"/>
    <col min="10502" max="10502" width="18.7109375" style="25" customWidth="1"/>
    <col min="10503" max="10503" width="12.140625" style="25" customWidth="1"/>
    <col min="10504" max="10504" width="12.85546875" style="25" customWidth="1"/>
    <col min="10505" max="10505" width="10.28515625" style="25" customWidth="1"/>
    <col min="10506" max="10506" width="10.42578125" style="25" customWidth="1"/>
    <col min="10507" max="10752" width="9.140625" style="25"/>
    <col min="10753" max="10753" width="13.85546875" style="25" customWidth="1"/>
    <col min="10754" max="10754" width="9.140625" style="25"/>
    <col min="10755" max="10755" width="14.140625" style="25" customWidth="1"/>
    <col min="10756" max="10756" width="28.42578125" style="25" customWidth="1"/>
    <col min="10757" max="10757" width="26" style="25" customWidth="1"/>
    <col min="10758" max="10758" width="18.7109375" style="25" customWidth="1"/>
    <col min="10759" max="10759" width="12.140625" style="25" customWidth="1"/>
    <col min="10760" max="10760" width="12.85546875" style="25" customWidth="1"/>
    <col min="10761" max="10761" width="10.28515625" style="25" customWidth="1"/>
    <col min="10762" max="10762" width="10.42578125" style="25" customWidth="1"/>
    <col min="10763" max="11008" width="9.140625" style="25"/>
    <col min="11009" max="11009" width="13.85546875" style="25" customWidth="1"/>
    <col min="11010" max="11010" width="9.140625" style="25"/>
    <col min="11011" max="11011" width="14.140625" style="25" customWidth="1"/>
    <col min="11012" max="11012" width="28.42578125" style="25" customWidth="1"/>
    <col min="11013" max="11013" width="26" style="25" customWidth="1"/>
    <col min="11014" max="11014" width="18.7109375" style="25" customWidth="1"/>
    <col min="11015" max="11015" width="12.140625" style="25" customWidth="1"/>
    <col min="11016" max="11016" width="12.85546875" style="25" customWidth="1"/>
    <col min="11017" max="11017" width="10.28515625" style="25" customWidth="1"/>
    <col min="11018" max="11018" width="10.42578125" style="25" customWidth="1"/>
    <col min="11019" max="11264" width="9.140625" style="25"/>
    <col min="11265" max="11265" width="13.85546875" style="25" customWidth="1"/>
    <col min="11266" max="11266" width="9.140625" style="25"/>
    <col min="11267" max="11267" width="14.140625" style="25" customWidth="1"/>
    <col min="11268" max="11268" width="28.42578125" style="25" customWidth="1"/>
    <col min="11269" max="11269" width="26" style="25" customWidth="1"/>
    <col min="11270" max="11270" width="18.7109375" style="25" customWidth="1"/>
    <col min="11271" max="11271" width="12.140625" style="25" customWidth="1"/>
    <col min="11272" max="11272" width="12.85546875" style="25" customWidth="1"/>
    <col min="11273" max="11273" width="10.28515625" style="25" customWidth="1"/>
    <col min="11274" max="11274" width="10.42578125" style="25" customWidth="1"/>
    <col min="11275" max="11520" width="9.140625" style="25"/>
    <col min="11521" max="11521" width="13.85546875" style="25" customWidth="1"/>
    <col min="11522" max="11522" width="9.140625" style="25"/>
    <col min="11523" max="11523" width="14.140625" style="25" customWidth="1"/>
    <col min="11524" max="11524" width="28.42578125" style="25" customWidth="1"/>
    <col min="11525" max="11525" width="26" style="25" customWidth="1"/>
    <col min="11526" max="11526" width="18.7109375" style="25" customWidth="1"/>
    <col min="11527" max="11527" width="12.140625" style="25" customWidth="1"/>
    <col min="11528" max="11528" width="12.85546875" style="25" customWidth="1"/>
    <col min="11529" max="11529" width="10.28515625" style="25" customWidth="1"/>
    <col min="11530" max="11530" width="10.42578125" style="25" customWidth="1"/>
    <col min="11531" max="11776" width="9.140625" style="25"/>
    <col min="11777" max="11777" width="13.85546875" style="25" customWidth="1"/>
    <col min="11778" max="11778" width="9.140625" style="25"/>
    <col min="11779" max="11779" width="14.140625" style="25" customWidth="1"/>
    <col min="11780" max="11780" width="28.42578125" style="25" customWidth="1"/>
    <col min="11781" max="11781" width="26" style="25" customWidth="1"/>
    <col min="11782" max="11782" width="18.7109375" style="25" customWidth="1"/>
    <col min="11783" max="11783" width="12.140625" style="25" customWidth="1"/>
    <col min="11784" max="11784" width="12.85546875" style="25" customWidth="1"/>
    <col min="11785" max="11785" width="10.28515625" style="25" customWidth="1"/>
    <col min="11786" max="11786" width="10.42578125" style="25" customWidth="1"/>
    <col min="11787" max="12032" width="9.140625" style="25"/>
    <col min="12033" max="12033" width="13.85546875" style="25" customWidth="1"/>
    <col min="12034" max="12034" width="9.140625" style="25"/>
    <col min="12035" max="12035" width="14.140625" style="25" customWidth="1"/>
    <col min="12036" max="12036" width="28.42578125" style="25" customWidth="1"/>
    <col min="12037" max="12037" width="26" style="25" customWidth="1"/>
    <col min="12038" max="12038" width="18.7109375" style="25" customWidth="1"/>
    <col min="12039" max="12039" width="12.140625" style="25" customWidth="1"/>
    <col min="12040" max="12040" width="12.85546875" style="25" customWidth="1"/>
    <col min="12041" max="12041" width="10.28515625" style="25" customWidth="1"/>
    <col min="12042" max="12042" width="10.42578125" style="25" customWidth="1"/>
    <col min="12043" max="12288" width="9.140625" style="25"/>
    <col min="12289" max="12289" width="13.85546875" style="25" customWidth="1"/>
    <col min="12290" max="12290" width="9.140625" style="25"/>
    <col min="12291" max="12291" width="14.140625" style="25" customWidth="1"/>
    <col min="12292" max="12292" width="28.42578125" style="25" customWidth="1"/>
    <col min="12293" max="12293" width="26" style="25" customWidth="1"/>
    <col min="12294" max="12294" width="18.7109375" style="25" customWidth="1"/>
    <col min="12295" max="12295" width="12.140625" style="25" customWidth="1"/>
    <col min="12296" max="12296" width="12.85546875" style="25" customWidth="1"/>
    <col min="12297" max="12297" width="10.28515625" style="25" customWidth="1"/>
    <col min="12298" max="12298" width="10.42578125" style="25" customWidth="1"/>
    <col min="12299" max="12544" width="9.140625" style="25"/>
    <col min="12545" max="12545" width="13.85546875" style="25" customWidth="1"/>
    <col min="12546" max="12546" width="9.140625" style="25"/>
    <col min="12547" max="12547" width="14.140625" style="25" customWidth="1"/>
    <col min="12548" max="12548" width="28.42578125" style="25" customWidth="1"/>
    <col min="12549" max="12549" width="26" style="25" customWidth="1"/>
    <col min="12550" max="12550" width="18.7109375" style="25" customWidth="1"/>
    <col min="12551" max="12551" width="12.140625" style="25" customWidth="1"/>
    <col min="12552" max="12552" width="12.85546875" style="25" customWidth="1"/>
    <col min="12553" max="12553" width="10.28515625" style="25" customWidth="1"/>
    <col min="12554" max="12554" width="10.42578125" style="25" customWidth="1"/>
    <col min="12555" max="12800" width="9.140625" style="25"/>
    <col min="12801" max="12801" width="13.85546875" style="25" customWidth="1"/>
    <col min="12802" max="12802" width="9.140625" style="25"/>
    <col min="12803" max="12803" width="14.140625" style="25" customWidth="1"/>
    <col min="12804" max="12804" width="28.42578125" style="25" customWidth="1"/>
    <col min="12805" max="12805" width="26" style="25" customWidth="1"/>
    <col min="12806" max="12806" width="18.7109375" style="25" customWidth="1"/>
    <col min="12807" max="12807" width="12.140625" style="25" customWidth="1"/>
    <col min="12808" max="12808" width="12.85546875" style="25" customWidth="1"/>
    <col min="12809" max="12809" width="10.28515625" style="25" customWidth="1"/>
    <col min="12810" max="12810" width="10.42578125" style="25" customWidth="1"/>
    <col min="12811" max="13056" width="9.140625" style="25"/>
    <col min="13057" max="13057" width="13.85546875" style="25" customWidth="1"/>
    <col min="13058" max="13058" width="9.140625" style="25"/>
    <col min="13059" max="13059" width="14.140625" style="25" customWidth="1"/>
    <col min="13060" max="13060" width="28.42578125" style="25" customWidth="1"/>
    <col min="13061" max="13061" width="26" style="25" customWidth="1"/>
    <col min="13062" max="13062" width="18.7109375" style="25" customWidth="1"/>
    <col min="13063" max="13063" width="12.140625" style="25" customWidth="1"/>
    <col min="13064" max="13064" width="12.85546875" style="25" customWidth="1"/>
    <col min="13065" max="13065" width="10.28515625" style="25" customWidth="1"/>
    <col min="13066" max="13066" width="10.42578125" style="25" customWidth="1"/>
    <col min="13067" max="13312" width="9.140625" style="25"/>
    <col min="13313" max="13313" width="13.85546875" style="25" customWidth="1"/>
    <col min="13314" max="13314" width="9.140625" style="25"/>
    <col min="13315" max="13315" width="14.140625" style="25" customWidth="1"/>
    <col min="13316" max="13316" width="28.42578125" style="25" customWidth="1"/>
    <col min="13317" max="13317" width="26" style="25" customWidth="1"/>
    <col min="13318" max="13318" width="18.7109375" style="25" customWidth="1"/>
    <col min="13319" max="13319" width="12.140625" style="25" customWidth="1"/>
    <col min="13320" max="13320" width="12.85546875" style="25" customWidth="1"/>
    <col min="13321" max="13321" width="10.28515625" style="25" customWidth="1"/>
    <col min="13322" max="13322" width="10.42578125" style="25" customWidth="1"/>
    <col min="13323" max="13568" width="9.140625" style="25"/>
    <col min="13569" max="13569" width="13.85546875" style="25" customWidth="1"/>
    <col min="13570" max="13570" width="9.140625" style="25"/>
    <col min="13571" max="13571" width="14.140625" style="25" customWidth="1"/>
    <col min="13572" max="13572" width="28.42578125" style="25" customWidth="1"/>
    <col min="13573" max="13573" width="26" style="25" customWidth="1"/>
    <col min="13574" max="13574" width="18.7109375" style="25" customWidth="1"/>
    <col min="13575" max="13575" width="12.140625" style="25" customWidth="1"/>
    <col min="13576" max="13576" width="12.85546875" style="25" customWidth="1"/>
    <col min="13577" max="13577" width="10.28515625" style="25" customWidth="1"/>
    <col min="13578" max="13578" width="10.42578125" style="25" customWidth="1"/>
    <col min="13579" max="13824" width="9.140625" style="25"/>
    <col min="13825" max="13825" width="13.85546875" style="25" customWidth="1"/>
    <col min="13826" max="13826" width="9.140625" style="25"/>
    <col min="13827" max="13827" width="14.140625" style="25" customWidth="1"/>
    <col min="13828" max="13828" width="28.42578125" style="25" customWidth="1"/>
    <col min="13829" max="13829" width="26" style="25" customWidth="1"/>
    <col min="13830" max="13830" width="18.7109375" style="25" customWidth="1"/>
    <col min="13831" max="13831" width="12.140625" style="25" customWidth="1"/>
    <col min="13832" max="13832" width="12.85546875" style="25" customWidth="1"/>
    <col min="13833" max="13833" width="10.28515625" style="25" customWidth="1"/>
    <col min="13834" max="13834" width="10.42578125" style="25" customWidth="1"/>
    <col min="13835" max="14080" width="9.140625" style="25"/>
    <col min="14081" max="14081" width="13.85546875" style="25" customWidth="1"/>
    <col min="14082" max="14082" width="9.140625" style="25"/>
    <col min="14083" max="14083" width="14.140625" style="25" customWidth="1"/>
    <col min="14084" max="14084" width="28.42578125" style="25" customWidth="1"/>
    <col min="14085" max="14085" width="26" style="25" customWidth="1"/>
    <col min="14086" max="14086" width="18.7109375" style="25" customWidth="1"/>
    <col min="14087" max="14087" width="12.140625" style="25" customWidth="1"/>
    <col min="14088" max="14088" width="12.85546875" style="25" customWidth="1"/>
    <col min="14089" max="14089" width="10.28515625" style="25" customWidth="1"/>
    <col min="14090" max="14090" width="10.42578125" style="25" customWidth="1"/>
    <col min="14091" max="14336" width="9.140625" style="25"/>
    <col min="14337" max="14337" width="13.85546875" style="25" customWidth="1"/>
    <col min="14338" max="14338" width="9.140625" style="25"/>
    <col min="14339" max="14339" width="14.140625" style="25" customWidth="1"/>
    <col min="14340" max="14340" width="28.42578125" style="25" customWidth="1"/>
    <col min="14341" max="14341" width="26" style="25" customWidth="1"/>
    <col min="14342" max="14342" width="18.7109375" style="25" customWidth="1"/>
    <col min="14343" max="14343" width="12.140625" style="25" customWidth="1"/>
    <col min="14344" max="14344" width="12.85546875" style="25" customWidth="1"/>
    <col min="14345" max="14345" width="10.28515625" style="25" customWidth="1"/>
    <col min="14346" max="14346" width="10.42578125" style="25" customWidth="1"/>
    <col min="14347" max="14592" width="9.140625" style="25"/>
    <col min="14593" max="14593" width="13.85546875" style="25" customWidth="1"/>
    <col min="14594" max="14594" width="9.140625" style="25"/>
    <col min="14595" max="14595" width="14.140625" style="25" customWidth="1"/>
    <col min="14596" max="14596" width="28.42578125" style="25" customWidth="1"/>
    <col min="14597" max="14597" width="26" style="25" customWidth="1"/>
    <col min="14598" max="14598" width="18.7109375" style="25" customWidth="1"/>
    <col min="14599" max="14599" width="12.140625" style="25" customWidth="1"/>
    <col min="14600" max="14600" width="12.85546875" style="25" customWidth="1"/>
    <col min="14601" max="14601" width="10.28515625" style="25" customWidth="1"/>
    <col min="14602" max="14602" width="10.42578125" style="25" customWidth="1"/>
    <col min="14603" max="14848" width="9.140625" style="25"/>
    <col min="14849" max="14849" width="13.85546875" style="25" customWidth="1"/>
    <col min="14850" max="14850" width="9.140625" style="25"/>
    <col min="14851" max="14851" width="14.140625" style="25" customWidth="1"/>
    <col min="14852" max="14852" width="28.42578125" style="25" customWidth="1"/>
    <col min="14853" max="14853" width="26" style="25" customWidth="1"/>
    <col min="14854" max="14854" width="18.7109375" style="25" customWidth="1"/>
    <col min="14855" max="14855" width="12.140625" style="25" customWidth="1"/>
    <col min="14856" max="14856" width="12.85546875" style="25" customWidth="1"/>
    <col min="14857" max="14857" width="10.28515625" style="25" customWidth="1"/>
    <col min="14858" max="14858" width="10.42578125" style="25" customWidth="1"/>
    <col min="14859" max="15104" width="9.140625" style="25"/>
    <col min="15105" max="15105" width="13.85546875" style="25" customWidth="1"/>
    <col min="15106" max="15106" width="9.140625" style="25"/>
    <col min="15107" max="15107" width="14.140625" style="25" customWidth="1"/>
    <col min="15108" max="15108" width="28.42578125" style="25" customWidth="1"/>
    <col min="15109" max="15109" width="26" style="25" customWidth="1"/>
    <col min="15110" max="15110" width="18.7109375" style="25" customWidth="1"/>
    <col min="15111" max="15111" width="12.140625" style="25" customWidth="1"/>
    <col min="15112" max="15112" width="12.85546875" style="25" customWidth="1"/>
    <col min="15113" max="15113" width="10.28515625" style="25" customWidth="1"/>
    <col min="15114" max="15114" width="10.42578125" style="25" customWidth="1"/>
    <col min="15115" max="15360" width="9.140625" style="25"/>
    <col min="15361" max="15361" width="13.85546875" style="25" customWidth="1"/>
    <col min="15362" max="15362" width="9.140625" style="25"/>
    <col min="15363" max="15363" width="14.140625" style="25" customWidth="1"/>
    <col min="15364" max="15364" width="28.42578125" style="25" customWidth="1"/>
    <col min="15365" max="15365" width="26" style="25" customWidth="1"/>
    <col min="15366" max="15366" width="18.7109375" style="25" customWidth="1"/>
    <col min="15367" max="15367" width="12.140625" style="25" customWidth="1"/>
    <col min="15368" max="15368" width="12.85546875" style="25" customWidth="1"/>
    <col min="15369" max="15369" width="10.28515625" style="25" customWidth="1"/>
    <col min="15370" max="15370" width="10.42578125" style="25" customWidth="1"/>
    <col min="15371" max="15616" width="9.140625" style="25"/>
    <col min="15617" max="15617" width="13.85546875" style="25" customWidth="1"/>
    <col min="15618" max="15618" width="9.140625" style="25"/>
    <col min="15619" max="15619" width="14.140625" style="25" customWidth="1"/>
    <col min="15620" max="15620" width="28.42578125" style="25" customWidth="1"/>
    <col min="15621" max="15621" width="26" style="25" customWidth="1"/>
    <col min="15622" max="15622" width="18.7109375" style="25" customWidth="1"/>
    <col min="15623" max="15623" width="12.140625" style="25" customWidth="1"/>
    <col min="15624" max="15624" width="12.85546875" style="25" customWidth="1"/>
    <col min="15625" max="15625" width="10.28515625" style="25" customWidth="1"/>
    <col min="15626" max="15626" width="10.42578125" style="25" customWidth="1"/>
    <col min="15627" max="15872" width="9.140625" style="25"/>
    <col min="15873" max="15873" width="13.85546875" style="25" customWidth="1"/>
    <col min="15874" max="15874" width="9.140625" style="25"/>
    <col min="15875" max="15875" width="14.140625" style="25" customWidth="1"/>
    <col min="15876" max="15876" width="28.42578125" style="25" customWidth="1"/>
    <col min="15877" max="15877" width="26" style="25" customWidth="1"/>
    <col min="15878" max="15878" width="18.7109375" style="25" customWidth="1"/>
    <col min="15879" max="15879" width="12.140625" style="25" customWidth="1"/>
    <col min="15880" max="15880" width="12.85546875" style="25" customWidth="1"/>
    <col min="15881" max="15881" width="10.28515625" style="25" customWidth="1"/>
    <col min="15882" max="15882" width="10.42578125" style="25" customWidth="1"/>
    <col min="15883" max="16128" width="9.140625" style="25"/>
    <col min="16129" max="16129" width="13.85546875" style="25" customWidth="1"/>
    <col min="16130" max="16130" width="9.140625" style="25"/>
    <col min="16131" max="16131" width="14.140625" style="25" customWidth="1"/>
    <col min="16132" max="16132" width="28.42578125" style="25" customWidth="1"/>
    <col min="16133" max="16133" width="26" style="25" customWidth="1"/>
    <col min="16134" max="16134" width="18.7109375" style="25" customWidth="1"/>
    <col min="16135" max="16135" width="12.140625" style="25" customWidth="1"/>
    <col min="16136" max="16136" width="12.85546875" style="25" customWidth="1"/>
    <col min="16137" max="16137" width="10.28515625" style="25" customWidth="1"/>
    <col min="16138" max="16138" width="10.42578125" style="25" customWidth="1"/>
    <col min="16139" max="16384" width="9.140625" style="25"/>
  </cols>
  <sheetData>
    <row r="1" spans="1:10" ht="62.25" customHeight="1" x14ac:dyDescent="0.2">
      <c r="A1" s="46"/>
      <c r="B1" s="46"/>
      <c r="C1" s="46"/>
      <c r="D1" s="46"/>
      <c r="E1" s="46"/>
      <c r="F1" s="46"/>
      <c r="G1" s="46"/>
      <c r="H1" s="116" t="s">
        <v>405</v>
      </c>
      <c r="I1" s="116"/>
      <c r="J1" s="116"/>
    </row>
    <row r="2" spans="1:10" ht="15.75" x14ac:dyDescent="0.2">
      <c r="A2" s="130" t="s">
        <v>391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 x14ac:dyDescent="0.2">
      <c r="A3" s="47">
        <v>21547000000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.75" x14ac:dyDescent="0.2">
      <c r="A4" s="49" t="s">
        <v>231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8.75" x14ac:dyDescent="0.3">
      <c r="A5" s="50"/>
      <c r="B5" s="51"/>
      <c r="C5" s="51"/>
      <c r="D5" s="51"/>
      <c r="E5" s="52"/>
      <c r="F5" s="52"/>
      <c r="G5" s="52"/>
      <c r="H5" s="52"/>
      <c r="I5" s="52"/>
      <c r="J5" s="53" t="s">
        <v>238</v>
      </c>
    </row>
    <row r="6" spans="1:10" x14ac:dyDescent="0.2">
      <c r="A6" s="131" t="s">
        <v>232</v>
      </c>
      <c r="B6" s="131" t="s">
        <v>4</v>
      </c>
      <c r="C6" s="131" t="s">
        <v>5</v>
      </c>
      <c r="D6" s="131" t="s">
        <v>239</v>
      </c>
      <c r="E6" s="133" t="s">
        <v>240</v>
      </c>
      <c r="F6" s="133" t="s">
        <v>241</v>
      </c>
      <c r="G6" s="133" t="s">
        <v>237</v>
      </c>
      <c r="H6" s="135" t="s">
        <v>7</v>
      </c>
      <c r="I6" s="137" t="s">
        <v>14</v>
      </c>
      <c r="J6" s="138"/>
    </row>
    <row r="7" spans="1:10" ht="48" x14ac:dyDescent="0.2">
      <c r="A7" s="132"/>
      <c r="B7" s="132"/>
      <c r="C7" s="132"/>
      <c r="D7" s="132"/>
      <c r="E7" s="134"/>
      <c r="F7" s="134"/>
      <c r="G7" s="134"/>
      <c r="H7" s="136"/>
      <c r="I7" s="54" t="s">
        <v>8</v>
      </c>
      <c r="J7" s="54" t="s">
        <v>15</v>
      </c>
    </row>
    <row r="8" spans="1:10" x14ac:dyDescent="0.2">
      <c r="A8" s="55">
        <v>1</v>
      </c>
      <c r="B8" s="55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</row>
    <row r="9" spans="1:10" x14ac:dyDescent="0.2">
      <c r="A9" s="57" t="s">
        <v>17</v>
      </c>
      <c r="B9" s="58"/>
      <c r="C9" s="58"/>
      <c r="D9" s="59" t="s">
        <v>18</v>
      </c>
      <c r="E9" s="60"/>
      <c r="F9" s="60"/>
      <c r="G9" s="61">
        <f>H9+I9</f>
        <v>2652100</v>
      </c>
      <c r="H9" s="61">
        <f>H10</f>
        <v>2365600</v>
      </c>
      <c r="I9" s="61">
        <f>I10</f>
        <v>286500</v>
      </c>
      <c r="J9" s="61">
        <f>J10</f>
        <v>0</v>
      </c>
    </row>
    <row r="10" spans="1:10" x14ac:dyDescent="0.2">
      <c r="A10" s="57" t="s">
        <v>19</v>
      </c>
      <c r="B10" s="58"/>
      <c r="C10" s="58"/>
      <c r="D10" s="59" t="s">
        <v>18</v>
      </c>
      <c r="E10" s="60"/>
      <c r="F10" s="60"/>
      <c r="G10" s="61">
        <f t="shared" ref="G10:G46" si="0">H10+I10</f>
        <v>2652100</v>
      </c>
      <c r="H10" s="61">
        <f>H11+H13+H14+H15+H16+H47</f>
        <v>2365600</v>
      </c>
      <c r="I10" s="61">
        <f>I11+I13+I14+I15+I16+I47</f>
        <v>286500</v>
      </c>
      <c r="J10" s="61">
        <f>J11+J13+J14+J15+J16+J47</f>
        <v>0</v>
      </c>
    </row>
    <row r="11" spans="1:10" ht="25.5" customHeight="1" x14ac:dyDescent="0.2">
      <c r="A11" s="62" t="s">
        <v>24</v>
      </c>
      <c r="B11" s="63" t="s">
        <v>26</v>
      </c>
      <c r="C11" s="63" t="s">
        <v>25</v>
      </c>
      <c r="D11" s="64" t="s">
        <v>27</v>
      </c>
      <c r="E11" s="142" t="s">
        <v>271</v>
      </c>
      <c r="F11" s="124" t="s">
        <v>270</v>
      </c>
      <c r="G11" s="65">
        <f t="shared" si="0"/>
        <v>303800</v>
      </c>
      <c r="H11" s="65">
        <v>303800</v>
      </c>
      <c r="I11" s="65"/>
      <c r="J11" s="65"/>
    </row>
    <row r="12" spans="1:10" ht="18" customHeight="1" x14ac:dyDescent="0.2">
      <c r="A12" s="38" t="s">
        <v>396</v>
      </c>
      <c r="B12" s="39" t="s">
        <v>200</v>
      </c>
      <c r="C12" s="39" t="s">
        <v>199</v>
      </c>
      <c r="D12" s="79" t="s">
        <v>201</v>
      </c>
      <c r="E12" s="143"/>
      <c r="F12" s="125"/>
      <c r="G12" s="65">
        <f>H12+I12</f>
        <v>142800</v>
      </c>
      <c r="H12" s="102">
        <v>140000</v>
      </c>
      <c r="I12" s="102">
        <v>2800</v>
      </c>
      <c r="J12" s="102">
        <v>2800</v>
      </c>
    </row>
    <row r="13" spans="1:10" ht="25.5" x14ac:dyDescent="0.2">
      <c r="A13" s="62" t="s">
        <v>31</v>
      </c>
      <c r="B13" s="63" t="s">
        <v>33</v>
      </c>
      <c r="C13" s="63" t="s">
        <v>32</v>
      </c>
      <c r="D13" s="64" t="s">
        <v>34</v>
      </c>
      <c r="E13" s="143"/>
      <c r="F13" s="125"/>
      <c r="G13" s="65">
        <f t="shared" si="0"/>
        <v>43500</v>
      </c>
      <c r="H13" s="65">
        <v>43500</v>
      </c>
      <c r="I13" s="65"/>
      <c r="J13" s="65"/>
    </row>
    <row r="14" spans="1:10" ht="25.5" x14ac:dyDescent="0.2">
      <c r="A14" s="62" t="s">
        <v>38</v>
      </c>
      <c r="B14" s="63" t="s">
        <v>40</v>
      </c>
      <c r="C14" s="63" t="s">
        <v>39</v>
      </c>
      <c r="D14" s="64" t="s">
        <v>243</v>
      </c>
      <c r="E14" s="143"/>
      <c r="F14" s="125"/>
      <c r="G14" s="65">
        <f t="shared" si="0"/>
        <v>193500</v>
      </c>
      <c r="H14" s="65">
        <v>193500</v>
      </c>
      <c r="I14" s="65"/>
      <c r="J14" s="65"/>
    </row>
    <row r="15" spans="1:10" ht="25.5" x14ac:dyDescent="0.2">
      <c r="A15" s="62" t="s">
        <v>45</v>
      </c>
      <c r="B15" s="63" t="s">
        <v>46</v>
      </c>
      <c r="C15" s="63" t="s">
        <v>39</v>
      </c>
      <c r="D15" s="64" t="s">
        <v>47</v>
      </c>
      <c r="E15" s="144"/>
      <c r="F15" s="126"/>
      <c r="G15" s="65">
        <f t="shared" si="0"/>
        <v>234400</v>
      </c>
      <c r="H15" s="65">
        <v>234400</v>
      </c>
      <c r="I15" s="65"/>
      <c r="J15" s="65"/>
    </row>
    <row r="16" spans="1:10" ht="38.25" x14ac:dyDescent="0.2">
      <c r="A16" s="62" t="s">
        <v>42</v>
      </c>
      <c r="B16" s="63" t="s">
        <v>43</v>
      </c>
      <c r="C16" s="63" t="s">
        <v>39</v>
      </c>
      <c r="D16" s="64" t="s">
        <v>44</v>
      </c>
      <c r="E16" s="66" t="s">
        <v>244</v>
      </c>
      <c r="F16" s="67" t="s">
        <v>281</v>
      </c>
      <c r="G16" s="65">
        <f t="shared" si="0"/>
        <v>1853900</v>
      </c>
      <c r="H16" s="65">
        <v>1590400</v>
      </c>
      <c r="I16" s="65">
        <v>263500</v>
      </c>
      <c r="J16" s="65"/>
    </row>
    <row r="17" spans="1:10" ht="25.5" x14ac:dyDescent="0.2">
      <c r="A17" s="57" t="s">
        <v>48</v>
      </c>
      <c r="B17" s="58"/>
      <c r="C17" s="68"/>
      <c r="D17" s="34" t="s">
        <v>233</v>
      </c>
      <c r="E17" s="43"/>
      <c r="F17" s="43"/>
      <c r="G17" s="37">
        <f t="shared" si="0"/>
        <v>12452500</v>
      </c>
      <c r="H17" s="61">
        <f>H18</f>
        <v>12452500</v>
      </c>
      <c r="I17" s="61">
        <f>I18</f>
        <v>0</v>
      </c>
      <c r="J17" s="61">
        <f>J18</f>
        <v>0</v>
      </c>
    </row>
    <row r="18" spans="1:10" ht="25.5" x14ac:dyDescent="0.2">
      <c r="A18" s="57" t="s">
        <v>49</v>
      </c>
      <c r="B18" s="58"/>
      <c r="C18" s="68"/>
      <c r="D18" s="34" t="s">
        <v>233</v>
      </c>
      <c r="E18" s="43"/>
      <c r="F18" s="43"/>
      <c r="G18" s="37">
        <f>H18+I18</f>
        <v>12452500</v>
      </c>
      <c r="H18" s="61">
        <f>SUM(H19:H39)</f>
        <v>12452500</v>
      </c>
      <c r="I18" s="61">
        <f>SUM(I19:I39)</f>
        <v>0</v>
      </c>
      <c r="J18" s="61">
        <f>SUM(J19:J39)</f>
        <v>0</v>
      </c>
    </row>
    <row r="19" spans="1:10" ht="38.25" x14ac:dyDescent="0.2">
      <c r="A19" s="39" t="s">
        <v>62</v>
      </c>
      <c r="B19" s="39" t="s">
        <v>64</v>
      </c>
      <c r="C19" s="39" t="s">
        <v>63</v>
      </c>
      <c r="D19" s="69" t="s">
        <v>246</v>
      </c>
      <c r="E19" s="127" t="s">
        <v>247</v>
      </c>
      <c r="F19" s="139" t="s">
        <v>272</v>
      </c>
      <c r="G19" s="65">
        <f t="shared" si="0"/>
        <v>26500</v>
      </c>
      <c r="H19" s="102">
        <v>26500</v>
      </c>
      <c r="I19" s="102"/>
      <c r="J19" s="102"/>
    </row>
    <row r="20" spans="1:10" x14ac:dyDescent="0.2">
      <c r="A20" s="38" t="s">
        <v>73</v>
      </c>
      <c r="B20" s="39" t="s">
        <v>74</v>
      </c>
      <c r="C20" s="38" t="s">
        <v>70</v>
      </c>
      <c r="D20" s="70" t="s">
        <v>75</v>
      </c>
      <c r="E20" s="128"/>
      <c r="F20" s="140"/>
      <c r="G20" s="65">
        <f t="shared" si="0"/>
        <v>123500</v>
      </c>
      <c r="H20" s="102">
        <v>123500</v>
      </c>
      <c r="I20" s="102"/>
      <c r="J20" s="102"/>
    </row>
    <row r="21" spans="1:10" ht="38.25" x14ac:dyDescent="0.2">
      <c r="A21" s="38" t="s">
        <v>169</v>
      </c>
      <c r="B21" s="39" t="s">
        <v>170</v>
      </c>
      <c r="C21" s="38" t="s">
        <v>163</v>
      </c>
      <c r="D21" s="70" t="s">
        <v>171</v>
      </c>
      <c r="E21" s="129"/>
      <c r="F21" s="141"/>
      <c r="G21" s="65">
        <f t="shared" si="0"/>
        <v>27000</v>
      </c>
      <c r="H21" s="102">
        <v>27000</v>
      </c>
      <c r="I21" s="102"/>
      <c r="J21" s="102"/>
    </row>
    <row r="22" spans="1:10" ht="45.75" customHeight="1" x14ac:dyDescent="0.2">
      <c r="A22" s="38" t="s">
        <v>85</v>
      </c>
      <c r="B22" s="39" t="s">
        <v>87</v>
      </c>
      <c r="C22" s="38" t="s">
        <v>86</v>
      </c>
      <c r="D22" s="70" t="s">
        <v>88</v>
      </c>
      <c r="E22" s="145" t="s">
        <v>248</v>
      </c>
      <c r="F22" s="139" t="s">
        <v>273</v>
      </c>
      <c r="G22" s="65">
        <f t="shared" si="0"/>
        <v>4738700</v>
      </c>
      <c r="H22" s="102">
        <v>4738700</v>
      </c>
      <c r="I22" s="102"/>
      <c r="J22" s="102"/>
    </row>
    <row r="23" spans="1:10" ht="40.5" customHeight="1" x14ac:dyDescent="0.2">
      <c r="A23" s="39" t="s">
        <v>97</v>
      </c>
      <c r="B23" s="39" t="s">
        <v>98</v>
      </c>
      <c r="C23" s="39" t="s">
        <v>94</v>
      </c>
      <c r="D23" s="70" t="s">
        <v>99</v>
      </c>
      <c r="E23" s="146"/>
      <c r="F23" s="141"/>
      <c r="G23" s="65">
        <f t="shared" si="0"/>
        <v>10000</v>
      </c>
      <c r="H23" s="102">
        <v>10000</v>
      </c>
      <c r="I23" s="102"/>
      <c r="J23" s="102"/>
    </row>
    <row r="24" spans="1:10" ht="39" customHeight="1" x14ac:dyDescent="0.2">
      <c r="A24" s="38" t="s">
        <v>89</v>
      </c>
      <c r="B24" s="39" t="s">
        <v>91</v>
      </c>
      <c r="C24" s="39" t="s">
        <v>90</v>
      </c>
      <c r="D24" s="71" t="s">
        <v>92</v>
      </c>
      <c r="E24" s="145" t="s">
        <v>249</v>
      </c>
      <c r="F24" s="152" t="s">
        <v>274</v>
      </c>
      <c r="G24" s="65">
        <f t="shared" si="0"/>
        <v>3827800</v>
      </c>
      <c r="H24" s="102">
        <v>3827800</v>
      </c>
      <c r="I24" s="102"/>
      <c r="J24" s="102"/>
    </row>
    <row r="25" spans="1:10" ht="30" customHeight="1" x14ac:dyDescent="0.2">
      <c r="A25" s="39" t="s">
        <v>93</v>
      </c>
      <c r="B25" s="39" t="s">
        <v>95</v>
      </c>
      <c r="C25" s="39" t="s">
        <v>94</v>
      </c>
      <c r="D25" s="72" t="s">
        <v>250</v>
      </c>
      <c r="E25" s="146"/>
      <c r="F25" s="152"/>
      <c r="G25" s="65">
        <f t="shared" si="0"/>
        <v>120000</v>
      </c>
      <c r="H25" s="102">
        <v>120000</v>
      </c>
      <c r="I25" s="102"/>
      <c r="J25" s="102"/>
    </row>
    <row r="26" spans="1:10" ht="33.75" customHeight="1" x14ac:dyDescent="0.2">
      <c r="A26" s="73" t="s">
        <v>103</v>
      </c>
      <c r="B26" s="73" t="s">
        <v>104</v>
      </c>
      <c r="C26" s="73" t="s">
        <v>94</v>
      </c>
      <c r="D26" s="72" t="s">
        <v>105</v>
      </c>
      <c r="E26" s="74" t="s">
        <v>251</v>
      </c>
      <c r="F26" s="85" t="s">
        <v>275</v>
      </c>
      <c r="G26" s="65">
        <f t="shared" si="0"/>
        <v>410000</v>
      </c>
      <c r="H26" s="102">
        <v>410000</v>
      </c>
      <c r="I26" s="102"/>
      <c r="J26" s="102"/>
    </row>
    <row r="27" spans="1:10" ht="25.5" x14ac:dyDescent="0.2">
      <c r="A27" s="38" t="s">
        <v>252</v>
      </c>
      <c r="B27" s="39" t="s">
        <v>107</v>
      </c>
      <c r="C27" s="39" t="s">
        <v>253</v>
      </c>
      <c r="D27" s="75" t="s">
        <v>254</v>
      </c>
      <c r="E27" s="145" t="s">
        <v>255</v>
      </c>
      <c r="F27" s="152" t="s">
        <v>276</v>
      </c>
      <c r="G27" s="65">
        <f t="shared" si="0"/>
        <v>419000</v>
      </c>
      <c r="H27" s="102">
        <v>419000</v>
      </c>
      <c r="I27" s="102"/>
      <c r="J27" s="102"/>
    </row>
    <row r="28" spans="1:10" ht="25.5" x14ac:dyDescent="0.2">
      <c r="A28" s="39" t="s">
        <v>109</v>
      </c>
      <c r="B28" s="39" t="s">
        <v>110</v>
      </c>
      <c r="C28" s="39" t="s">
        <v>64</v>
      </c>
      <c r="D28" s="76" t="s">
        <v>256</v>
      </c>
      <c r="E28" s="145"/>
      <c r="F28" s="154"/>
      <c r="G28" s="77">
        <f t="shared" si="0"/>
        <v>17000</v>
      </c>
      <c r="H28" s="103">
        <v>17000</v>
      </c>
      <c r="I28" s="103"/>
      <c r="J28" s="103"/>
    </row>
    <row r="29" spans="1:10" ht="38.25" x14ac:dyDescent="0.2">
      <c r="A29" s="39" t="s">
        <v>112</v>
      </c>
      <c r="B29" s="39" t="s">
        <v>113</v>
      </c>
      <c r="C29" s="39" t="s">
        <v>64</v>
      </c>
      <c r="D29" s="78" t="s">
        <v>114</v>
      </c>
      <c r="E29" s="145"/>
      <c r="F29" s="154"/>
      <c r="G29" s="65">
        <f t="shared" si="0"/>
        <v>200000</v>
      </c>
      <c r="H29" s="102">
        <v>200000</v>
      </c>
      <c r="I29" s="102"/>
      <c r="J29" s="102"/>
    </row>
    <row r="30" spans="1:10" ht="76.5" x14ac:dyDescent="0.2">
      <c r="A30" s="39" t="s">
        <v>136</v>
      </c>
      <c r="B30" s="39" t="s">
        <v>138</v>
      </c>
      <c r="C30" s="39" t="s">
        <v>119</v>
      </c>
      <c r="D30" s="79" t="s">
        <v>257</v>
      </c>
      <c r="E30" s="153"/>
      <c r="F30" s="154"/>
      <c r="G30" s="80">
        <f t="shared" si="0"/>
        <v>60000</v>
      </c>
      <c r="H30" s="104">
        <v>60000</v>
      </c>
      <c r="I30" s="104"/>
      <c r="J30" s="104"/>
    </row>
    <row r="31" spans="1:10" ht="25.5" x14ac:dyDescent="0.2">
      <c r="A31" s="39" t="s">
        <v>140</v>
      </c>
      <c r="B31" s="39" t="s">
        <v>141</v>
      </c>
      <c r="C31" s="39" t="s">
        <v>119</v>
      </c>
      <c r="D31" s="79" t="s">
        <v>142</v>
      </c>
      <c r="E31" s="153"/>
      <c r="F31" s="154"/>
      <c r="G31" s="65">
        <f t="shared" si="0"/>
        <v>76400</v>
      </c>
      <c r="H31" s="102">
        <v>76400</v>
      </c>
      <c r="I31" s="102"/>
      <c r="J31" s="102"/>
    </row>
    <row r="32" spans="1:10" ht="51" x14ac:dyDescent="0.2">
      <c r="A32" s="39" t="s">
        <v>143</v>
      </c>
      <c r="B32" s="39" t="s">
        <v>144</v>
      </c>
      <c r="C32" s="39" t="s">
        <v>119</v>
      </c>
      <c r="D32" s="81" t="s">
        <v>258</v>
      </c>
      <c r="E32" s="153"/>
      <c r="F32" s="154"/>
      <c r="G32" s="65">
        <f t="shared" si="0"/>
        <v>166600</v>
      </c>
      <c r="H32" s="102">
        <v>166600</v>
      </c>
      <c r="I32" s="102"/>
      <c r="J32" s="102"/>
    </row>
    <row r="33" spans="1:10" ht="25.5" x14ac:dyDescent="0.2">
      <c r="A33" s="39" t="s">
        <v>146</v>
      </c>
      <c r="B33" s="39" t="s">
        <v>148</v>
      </c>
      <c r="C33" s="39" t="s">
        <v>147</v>
      </c>
      <c r="D33" s="81" t="s">
        <v>149</v>
      </c>
      <c r="E33" s="153"/>
      <c r="F33" s="154"/>
      <c r="G33" s="65">
        <f t="shared" si="0"/>
        <v>415000</v>
      </c>
      <c r="H33" s="102">
        <v>415000</v>
      </c>
      <c r="I33" s="102"/>
      <c r="J33" s="102"/>
    </row>
    <row r="34" spans="1:10" ht="33.75" customHeight="1" x14ac:dyDescent="0.2">
      <c r="A34" s="39" t="s">
        <v>130</v>
      </c>
      <c r="B34" s="39" t="s">
        <v>131</v>
      </c>
      <c r="C34" s="39" t="s">
        <v>127</v>
      </c>
      <c r="D34" s="82" t="s">
        <v>259</v>
      </c>
      <c r="E34" s="66" t="s">
        <v>260</v>
      </c>
      <c r="F34" s="79" t="s">
        <v>277</v>
      </c>
      <c r="G34" s="65">
        <f t="shared" si="0"/>
        <v>81000</v>
      </c>
      <c r="H34" s="102">
        <v>81000</v>
      </c>
      <c r="I34" s="102"/>
      <c r="J34" s="102"/>
    </row>
    <row r="35" spans="1:10" ht="33.75" customHeight="1" x14ac:dyDescent="0.2">
      <c r="A35" s="39" t="s">
        <v>158</v>
      </c>
      <c r="B35" s="39" t="s">
        <v>160</v>
      </c>
      <c r="C35" s="39" t="s">
        <v>159</v>
      </c>
      <c r="D35" s="79" t="s">
        <v>161</v>
      </c>
      <c r="E35" s="79" t="s">
        <v>242</v>
      </c>
      <c r="F35" s="79" t="s">
        <v>270</v>
      </c>
      <c r="G35" s="65">
        <f t="shared" si="0"/>
        <v>168300</v>
      </c>
      <c r="H35" s="102">
        <v>168300</v>
      </c>
      <c r="I35" s="102"/>
      <c r="J35" s="102"/>
    </row>
    <row r="36" spans="1:10" ht="28.5" customHeight="1" x14ac:dyDescent="0.2">
      <c r="A36" s="38" t="s">
        <v>162</v>
      </c>
      <c r="B36" s="39" t="s">
        <v>164</v>
      </c>
      <c r="C36" s="38" t="s">
        <v>163</v>
      </c>
      <c r="D36" s="71" t="s">
        <v>165</v>
      </c>
      <c r="E36" s="152" t="s">
        <v>261</v>
      </c>
      <c r="F36" s="154" t="s">
        <v>278</v>
      </c>
      <c r="G36" s="80">
        <f t="shared" si="0"/>
        <v>40000</v>
      </c>
      <c r="H36" s="104">
        <v>40000</v>
      </c>
      <c r="I36" s="102"/>
      <c r="J36" s="102"/>
    </row>
    <row r="37" spans="1:10" ht="27.75" customHeight="1" x14ac:dyDescent="0.2">
      <c r="A37" s="38" t="s">
        <v>166</v>
      </c>
      <c r="B37" s="39" t="s">
        <v>167</v>
      </c>
      <c r="C37" s="38" t="s">
        <v>163</v>
      </c>
      <c r="D37" s="71" t="s">
        <v>168</v>
      </c>
      <c r="E37" s="152"/>
      <c r="F37" s="154"/>
      <c r="G37" s="80">
        <f t="shared" si="0"/>
        <v>8000</v>
      </c>
      <c r="H37" s="104">
        <v>8000</v>
      </c>
      <c r="I37" s="102"/>
      <c r="J37" s="102"/>
    </row>
    <row r="38" spans="1:10" ht="25.5" x14ac:dyDescent="0.2">
      <c r="A38" s="38" t="s">
        <v>172</v>
      </c>
      <c r="B38" s="39" t="s">
        <v>173</v>
      </c>
      <c r="C38" s="38" t="s">
        <v>163</v>
      </c>
      <c r="D38" s="71" t="s">
        <v>174</v>
      </c>
      <c r="E38" s="152"/>
      <c r="F38" s="154"/>
      <c r="G38" s="80">
        <f t="shared" si="0"/>
        <v>1155200</v>
      </c>
      <c r="H38" s="104">
        <v>1155200</v>
      </c>
      <c r="I38" s="102"/>
      <c r="J38" s="102"/>
    </row>
    <row r="39" spans="1:10" ht="51" x14ac:dyDescent="0.2">
      <c r="A39" s="39" t="s">
        <v>175</v>
      </c>
      <c r="B39" s="39" t="s">
        <v>176</v>
      </c>
      <c r="C39" s="39" t="s">
        <v>163</v>
      </c>
      <c r="D39" s="71" t="s">
        <v>262</v>
      </c>
      <c r="E39" s="152"/>
      <c r="F39" s="154"/>
      <c r="G39" s="80">
        <f t="shared" si="0"/>
        <v>362500</v>
      </c>
      <c r="H39" s="102">
        <v>362500</v>
      </c>
      <c r="I39" s="102"/>
      <c r="J39" s="102"/>
    </row>
    <row r="40" spans="1:10" ht="40.5" customHeight="1" x14ac:dyDescent="0.2">
      <c r="A40" s="58" t="s">
        <v>189</v>
      </c>
      <c r="B40" s="58"/>
      <c r="C40" s="68"/>
      <c r="D40" s="84" t="s">
        <v>225</v>
      </c>
      <c r="E40" s="83"/>
      <c r="F40" s="79"/>
      <c r="G40" s="61">
        <f t="shared" si="0"/>
        <v>9164937</v>
      </c>
      <c r="H40" s="105">
        <f>H41</f>
        <v>8082500</v>
      </c>
      <c r="I40" s="105">
        <f>I41</f>
        <v>1082437</v>
      </c>
      <c r="J40" s="105">
        <f>J41</f>
        <v>956437</v>
      </c>
    </row>
    <row r="41" spans="1:10" ht="38.25" customHeight="1" x14ac:dyDescent="0.2">
      <c r="A41" s="58" t="s">
        <v>190</v>
      </c>
      <c r="B41" s="58"/>
      <c r="C41" s="68"/>
      <c r="D41" s="84" t="s">
        <v>225</v>
      </c>
      <c r="E41" s="83"/>
      <c r="F41" s="79"/>
      <c r="G41" s="61">
        <f t="shared" si="0"/>
        <v>9164937</v>
      </c>
      <c r="H41" s="105">
        <f>H42+H43+H44+H45+H46+H12</f>
        <v>8082500</v>
      </c>
      <c r="I41" s="105">
        <f>I42+I43+I44+I45+I46+I12</f>
        <v>1082437</v>
      </c>
      <c r="J41" s="105">
        <f>J42+J43+J44+J45+J46+J12</f>
        <v>956437</v>
      </c>
    </row>
    <row r="42" spans="1:10" ht="25.5" x14ac:dyDescent="0.2">
      <c r="A42" s="68" t="s">
        <v>192</v>
      </c>
      <c r="B42" s="63" t="s">
        <v>194</v>
      </c>
      <c r="C42" s="63" t="s">
        <v>193</v>
      </c>
      <c r="D42" s="79" t="s">
        <v>195</v>
      </c>
      <c r="E42" s="139" t="s">
        <v>263</v>
      </c>
      <c r="F42" s="149" t="s">
        <v>279</v>
      </c>
      <c r="G42" s="65">
        <f t="shared" si="0"/>
        <v>1770500</v>
      </c>
      <c r="H42" s="102">
        <v>1770500</v>
      </c>
      <c r="I42" s="102"/>
      <c r="J42" s="102"/>
    </row>
    <row r="43" spans="1:10" ht="15.75" customHeight="1" x14ac:dyDescent="0.2">
      <c r="A43" s="62" t="s">
        <v>196</v>
      </c>
      <c r="B43" s="68" t="s">
        <v>197</v>
      </c>
      <c r="C43" s="68" t="s">
        <v>193</v>
      </c>
      <c r="D43" s="79" t="s">
        <v>264</v>
      </c>
      <c r="E43" s="147"/>
      <c r="F43" s="150"/>
      <c r="G43" s="65">
        <f t="shared" si="0"/>
        <v>6098000</v>
      </c>
      <c r="H43" s="102">
        <v>5972000</v>
      </c>
      <c r="I43" s="102">
        <v>126000</v>
      </c>
      <c r="J43" s="102"/>
    </row>
    <row r="44" spans="1:10" ht="38.25" x14ac:dyDescent="0.2">
      <c r="A44" s="62" t="s">
        <v>202</v>
      </c>
      <c r="B44" s="68" t="s">
        <v>204</v>
      </c>
      <c r="C44" s="68" t="s">
        <v>203</v>
      </c>
      <c r="D44" s="79" t="s">
        <v>265</v>
      </c>
      <c r="E44" s="147"/>
      <c r="F44" s="150"/>
      <c r="G44" s="65">
        <f t="shared" si="0"/>
        <v>100000</v>
      </c>
      <c r="H44" s="102">
        <v>100000</v>
      </c>
      <c r="I44" s="102"/>
      <c r="J44" s="102"/>
    </row>
    <row r="45" spans="1:10" ht="25.5" x14ac:dyDescent="0.2">
      <c r="A45" s="38" t="s">
        <v>206</v>
      </c>
      <c r="B45" s="39" t="s">
        <v>207</v>
      </c>
      <c r="C45" s="39" t="s">
        <v>186</v>
      </c>
      <c r="D45" s="79" t="s">
        <v>266</v>
      </c>
      <c r="E45" s="148"/>
      <c r="F45" s="151"/>
      <c r="G45" s="65">
        <f t="shared" si="0"/>
        <v>953637</v>
      </c>
      <c r="H45" s="102"/>
      <c r="I45" s="102">
        <v>953637</v>
      </c>
      <c r="J45" s="102">
        <v>953637</v>
      </c>
    </row>
    <row r="46" spans="1:10" ht="76.5" x14ac:dyDescent="0.2">
      <c r="A46" s="62" t="s">
        <v>209</v>
      </c>
      <c r="B46" s="68" t="s">
        <v>210</v>
      </c>
      <c r="C46" s="68" t="s">
        <v>35</v>
      </c>
      <c r="D46" s="85" t="s">
        <v>211</v>
      </c>
      <c r="E46" s="79" t="s">
        <v>267</v>
      </c>
      <c r="F46" s="79" t="s">
        <v>280</v>
      </c>
      <c r="G46" s="65">
        <f t="shared" si="0"/>
        <v>100000</v>
      </c>
      <c r="H46" s="102">
        <v>100000</v>
      </c>
      <c r="I46" s="102"/>
      <c r="J46" s="102"/>
    </row>
    <row r="47" spans="1:10" ht="51" x14ac:dyDescent="0.2">
      <c r="A47" s="62" t="s">
        <v>392</v>
      </c>
      <c r="B47" s="63" t="s">
        <v>393</v>
      </c>
      <c r="C47" s="63" t="s">
        <v>394</v>
      </c>
      <c r="D47" s="64" t="s">
        <v>395</v>
      </c>
      <c r="E47" s="66" t="s">
        <v>245</v>
      </c>
      <c r="F47" s="67" t="s">
        <v>282</v>
      </c>
      <c r="G47" s="65">
        <f>H47+I47</f>
        <v>23000</v>
      </c>
      <c r="H47" s="65"/>
      <c r="I47" s="65">
        <v>23000</v>
      </c>
      <c r="J47" s="65"/>
    </row>
    <row r="48" spans="1:10" x14ac:dyDescent="0.2">
      <c r="A48" s="68"/>
      <c r="B48" s="68"/>
      <c r="C48" s="86"/>
      <c r="D48" s="84" t="s">
        <v>219</v>
      </c>
      <c r="E48" s="83"/>
      <c r="F48" s="83"/>
      <c r="G48" s="61">
        <f>G9+G17+G40</f>
        <v>24269537</v>
      </c>
      <c r="H48" s="61">
        <f>H9+H17+H40</f>
        <v>22900600</v>
      </c>
      <c r="I48" s="61">
        <f>I9+I17+I40</f>
        <v>1368937</v>
      </c>
      <c r="J48" s="61">
        <f>J9+J17+J40</f>
        <v>956437</v>
      </c>
    </row>
    <row r="49" spans="1:10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</row>
    <row r="50" spans="1:10" x14ac:dyDescent="0.2">
      <c r="B50" s="2" t="s">
        <v>388</v>
      </c>
      <c r="C50" s="21"/>
      <c r="D50" s="21"/>
      <c r="H50" s="2" t="s">
        <v>389</v>
      </c>
    </row>
    <row r="51" spans="1:10" x14ac:dyDescent="0.2">
      <c r="B51" s="2"/>
      <c r="C51" s="21"/>
      <c r="D51" s="21"/>
      <c r="H51" s="2"/>
    </row>
    <row r="52" spans="1:10" x14ac:dyDescent="0.2">
      <c r="B52" s="2" t="s">
        <v>220</v>
      </c>
      <c r="C52" s="21"/>
      <c r="D52" s="21"/>
      <c r="H52" s="2" t="s">
        <v>221</v>
      </c>
    </row>
  </sheetData>
  <mergeCells count="25">
    <mergeCell ref="E22:E23"/>
    <mergeCell ref="F22:F23"/>
    <mergeCell ref="E42:E45"/>
    <mergeCell ref="F42:F45"/>
    <mergeCell ref="E24:E25"/>
    <mergeCell ref="F24:F25"/>
    <mergeCell ref="E27:E33"/>
    <mergeCell ref="F27:F33"/>
    <mergeCell ref="E36:E39"/>
    <mergeCell ref="F36:F39"/>
    <mergeCell ref="F11:F15"/>
    <mergeCell ref="E19:E21"/>
    <mergeCell ref="H1:J1"/>
    <mergeCell ref="A2:J2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F19:F21"/>
    <mergeCell ref="E11:E1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2" manualBreakCount="2">
    <brk id="21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 1</vt:lpstr>
      <vt:lpstr>дод 3</vt:lpstr>
      <vt:lpstr>дод.6 </vt:lpstr>
      <vt:lpstr>дод.7</vt:lpstr>
      <vt:lpstr>'дод 1'!Заголовки_для_печати</vt:lpstr>
      <vt:lpstr>'дод 3'!Заголовки_для_печати</vt:lpstr>
      <vt:lpstr>дод.7!Заголовки_для_печати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Админ</cp:lastModifiedBy>
  <cp:lastPrinted>2021-02-11T11:36:32Z</cp:lastPrinted>
  <dcterms:created xsi:type="dcterms:W3CDTF">2020-12-23T13:35:01Z</dcterms:created>
  <dcterms:modified xsi:type="dcterms:W3CDTF">2021-02-16T13:21:11Z</dcterms:modified>
</cp:coreProperties>
</file>