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дод7!$A$1:$K$49</definedName>
  </definedNames>
  <calcPr calcId="162913"/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13" i="1"/>
  <c r="J12" i="1" l="1"/>
  <c r="K12" i="1"/>
  <c r="I12" i="1"/>
  <c r="I36" i="1"/>
  <c r="K27" i="1"/>
  <c r="K26" i="1"/>
  <c r="I24" i="1"/>
  <c r="I16" i="1"/>
  <c r="H29" i="1" l="1"/>
  <c r="J29" i="1"/>
  <c r="I19" i="1" l="1"/>
  <c r="K25" i="1" l="1"/>
  <c r="H33" i="1" l="1"/>
  <c r="H32" i="1"/>
  <c r="I38" i="1" l="1"/>
  <c r="H37" i="1"/>
  <c r="J26" i="1" l="1"/>
  <c r="J25" i="1"/>
  <c r="H25" i="1" s="1"/>
  <c r="H26" i="1" l="1"/>
  <c r="J27" i="1"/>
  <c r="H27" i="1" s="1"/>
  <c r="J19" i="1"/>
  <c r="H20" i="1" l="1"/>
  <c r="J24" i="1" l="1"/>
  <c r="H24" i="1" l="1"/>
  <c r="K28" i="1"/>
  <c r="K38" i="1" s="1"/>
  <c r="H19" i="1" l="1"/>
  <c r="J28" i="1" l="1"/>
  <c r="H28" i="1"/>
  <c r="H13" i="1" l="1"/>
  <c r="H15" i="1" l="1"/>
  <c r="H21" i="1" l="1"/>
  <c r="H14" i="1"/>
  <c r="H16" i="1"/>
  <c r="H17" i="1"/>
  <c r="H18" i="1"/>
  <c r="H22" i="1"/>
  <c r="H23" i="1"/>
  <c r="H30" i="1"/>
  <c r="J31" i="1"/>
  <c r="H34" i="1"/>
  <c r="H35" i="1"/>
  <c r="H36" i="1"/>
  <c r="H31" i="1" l="1"/>
  <c r="H38" i="1" s="1"/>
  <c r="J38" i="1"/>
  <c r="J11" i="1"/>
  <c r="K11" i="1"/>
  <c r="H12" i="1" l="1"/>
  <c r="I11" i="1"/>
  <c r="H11" i="1" s="1"/>
</calcChain>
</file>

<file path=xl/sharedStrings.xml><?xml version="1.0" encoding="utf-8"?>
<sst xmlns="http://schemas.openxmlformats.org/spreadsheetml/2006/main" count="177" uniqueCount="123">
  <si>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</si>
  <si>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</si>
  <si>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</si>
  <si>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</si>
  <si>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</si>
  <si>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</si>
  <si>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</si>
  <si>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</si>
  <si>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</si>
  <si>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</si>
  <si>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</si>
  <si>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</si>
  <si>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</si>
  <si>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</si>
  <si>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</si>
  <si>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</si>
  <si>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</si>
  <si>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</si>
  <si>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</si>
  <si>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</si>
  <si>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</si>
  <si>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</si>
  <si>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</si>
  <si>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</si>
  <si>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</si>
  <si>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</si>
  <si>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</si>
  <si>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</si>
  <si>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</si>
  <si>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</si>
  <si>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</si>
  <si>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</si>
  <si>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1040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</si>
  <si>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</si>
  <si>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</si>
  <si>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</si>
  <si>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</si>
  <si>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</si>
  <si>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</si>
  <si>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</si>
  <si>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</si>
  <si>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</si>
  <si>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</si>
  <si>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</si>
  <si>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</si>
  <si>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</si>
  <si>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</si>
  <si>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</si>
  <si>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</si>
  <si>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</si>
  <si>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</si>
  <si>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</si>
  <si>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</si>
  <si>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</si>
  <si>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</si>
  <si>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</si>
  <si>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</si>
  <si>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</si>
  <si>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</si>
  <si>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</si>
  <si>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</si>
  <si>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</si>
  <si>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</si>
  <si>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</si>
  <si>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</si>
  <si>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</si>
  <si>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</si>
  <si>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</si>
  <si>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</si>
  <si>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</si>
  <si>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</si>
  <si>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</si>
  <si>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</si>
  <si>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</si>
  <si>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</si>
  <si>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</si>
  <si>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</si>
  <si>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</si>
  <si>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</si>
  <si>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</si>
  <si>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</si>
  <si>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</si>
  <si>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Рішення сесії селищної ради 12.12.2019р. №1189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</si>
  <si>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</si>
  <si>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</si>
  <si>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</si>
  <si>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Профілактики дитячої безпритульності та бездоглядності серед неповнолітніх на 2020р. 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</si>
  <si>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</si>
  <si>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</si>
  <si>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</si>
  <si>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</si>
  <si>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</si>
  <si>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</si>
  <si>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</si>
  <si>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</si>
  <si>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</si>
  <si>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</si>
  <si>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</si>
  <si>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</si>
  <si>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</si>
  <si>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</si>
  <si>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</si>
  <si>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</si>
  <si>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Тетяна ЛЕВОШИЧ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</si>
  <si>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</si>
  <si>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</si>
  <si>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</si>
  <si>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</si>
  <si>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</si>
  <si>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</si>
  <si>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</si>
  <si>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</si>
  <si>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</si>
  <si>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</si>
  <si>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</si>
  <si>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</si>
  <si>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</si>
  <si>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</si>
  <si>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</si>
  <si>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</si>
  <si>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>Додаток 6</t>
  </si>
  <si>
    <t>до рішення LXІV сесії селищної ради  VІI скликання</t>
  </si>
  <si>
    <t>від 09.06.2020 року №1358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</si>
</sst>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6"/>
  <sheetViews>
    <sheetView tabSelected="1" view="pageBreakPreview" topLeftCell="B1" zoomScale="60" zoomScaleNormal="70" workbookViewId="0">
      <selection activeCell="H4" sqref="H4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2" width="7.85546875" style="8"/>
    <col min="13" max="13" width="13" style="8" customWidth="1"/>
    <col min="14" max="15" width="7.85546875" style="8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13.5" customHeight="1" x14ac:dyDescent="0.25">
      <c r="A1" s="1"/>
      <c r="B1" s="68">
        <v>21315401000</v>
      </c>
      <c r="C1" s="68"/>
      <c r="D1" s="68"/>
      <c r="E1" s="4"/>
      <c r="F1" s="4"/>
      <c r="G1" s="57"/>
      <c r="H1" s="57" t="s">
        <v>120</v>
      </c>
      <c r="I1" s="57"/>
      <c r="J1" s="60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83</v>
      </c>
      <c r="C2" s="4"/>
      <c r="D2" s="4"/>
      <c r="E2" s="4"/>
      <c r="F2" s="4"/>
      <c r="G2" s="57"/>
      <c r="H2" s="69" t="s">
        <v>121</v>
      </c>
      <c r="I2" s="69"/>
      <c r="J2" s="69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9" t="s">
        <v>122</v>
      </c>
      <c r="I3" s="69"/>
      <c r="J3" s="69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9"/>
      <c r="J4" s="69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6.25" customHeight="1" x14ac:dyDescent="0.2">
      <c r="B6" s="74" t="s">
        <v>116</v>
      </c>
      <c r="C6" s="75"/>
      <c r="D6" s="75"/>
      <c r="E6" s="75"/>
      <c r="F6" s="75"/>
      <c r="G6" s="75"/>
      <c r="H6" s="75"/>
      <c r="I6" s="75"/>
      <c r="J6" s="75"/>
      <c r="K6" s="75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6" t="s">
        <v>1</v>
      </c>
      <c r="C8" s="76" t="s">
        <v>2</v>
      </c>
      <c r="D8" s="76" t="s">
        <v>3</v>
      </c>
      <c r="E8" s="79" t="s">
        <v>4</v>
      </c>
      <c r="F8" s="81" t="s">
        <v>5</v>
      </c>
      <c r="G8" s="76" t="s">
        <v>6</v>
      </c>
      <c r="H8" s="70" t="s">
        <v>7</v>
      </c>
      <c r="I8" s="70" t="s">
        <v>8</v>
      </c>
      <c r="J8" s="72" t="s">
        <v>9</v>
      </c>
      <c r="K8" s="73"/>
    </row>
    <row r="9" spans="1:152" ht="51" customHeight="1" x14ac:dyDescent="0.2">
      <c r="A9" s="16"/>
      <c r="B9" s="77"/>
      <c r="C9" s="77"/>
      <c r="D9" s="78"/>
      <c r="E9" s="80"/>
      <c r="F9" s="82"/>
      <c r="G9" s="77"/>
      <c r="H9" s="71"/>
      <c r="I9" s="71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15933998.32</v>
      </c>
      <c r="I11" s="25">
        <f>I12</f>
        <v>8278612.2999999998</v>
      </c>
      <c r="J11" s="25">
        <f>J12</f>
        <v>7655386.0199999996</v>
      </c>
      <c r="K11" s="25">
        <f>K12</f>
        <v>7610103.0099999998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15933998.32</v>
      </c>
      <c r="I12" s="25">
        <f>SUM(I13:I37)</f>
        <v>8278612.2999999998</v>
      </c>
      <c r="J12" s="25">
        <f t="shared" ref="J12:K12" si="1">SUM(J13:J37)</f>
        <v>7655386.0199999996</v>
      </c>
      <c r="K12" s="25">
        <f t="shared" si="1"/>
        <v>7610103.0099999998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67</v>
      </c>
      <c r="C13" s="21" t="s">
        <v>68</v>
      </c>
      <c r="D13" s="22" t="s">
        <v>32</v>
      </c>
      <c r="E13" s="23" t="s">
        <v>16</v>
      </c>
      <c r="F13" s="34" t="s">
        <v>86</v>
      </c>
      <c r="G13" s="61" t="s">
        <v>82</v>
      </c>
      <c r="H13" s="25">
        <f>I13</f>
        <v>7200</v>
      </c>
      <c r="I13" s="25">
        <v>7200</v>
      </c>
      <c r="J13" s="25"/>
      <c r="K13" s="25"/>
      <c r="L13" s="29"/>
      <c r="M13" s="29">
        <v>7200</v>
      </c>
      <c r="N13" s="29"/>
      <c r="O13" s="29"/>
      <c r="P13" s="67">
        <f>H13-M13</f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86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87</v>
      </c>
      <c r="G14" s="61" t="s">
        <v>109</v>
      </c>
      <c r="H14" s="25">
        <f t="shared" ref="H14:H36" si="2">I14+J14</f>
        <v>32120</v>
      </c>
      <c r="I14" s="25">
        <v>32120</v>
      </c>
      <c r="J14" s="25"/>
      <c r="K14" s="25"/>
      <c r="L14" s="29"/>
      <c r="M14" s="29">
        <v>32120</v>
      </c>
      <c r="N14" s="29"/>
      <c r="O14" s="29"/>
      <c r="P14" s="67">
        <f t="shared" ref="P14:P37" si="3">H14-M14</f>
        <v>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86.25" customHeight="1" x14ac:dyDescent="0.3">
      <c r="A15" s="28"/>
      <c r="B15" s="20" t="s">
        <v>70</v>
      </c>
      <c r="C15" s="21">
        <v>3210</v>
      </c>
      <c r="D15" s="22">
        <v>1050</v>
      </c>
      <c r="E15" s="23" t="s">
        <v>71</v>
      </c>
      <c r="F15" s="34" t="s">
        <v>88</v>
      </c>
      <c r="G15" s="61" t="s">
        <v>81</v>
      </c>
      <c r="H15" s="25">
        <f t="shared" si="2"/>
        <v>16500</v>
      </c>
      <c r="I15" s="25">
        <v>16500</v>
      </c>
      <c r="J15" s="25"/>
      <c r="K15" s="25"/>
      <c r="L15" s="29"/>
      <c r="M15" s="29">
        <v>16500</v>
      </c>
      <c r="N15" s="29"/>
      <c r="O15" s="29"/>
      <c r="P15" s="67">
        <f t="shared" si="3"/>
        <v>0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40" customFormat="1" ht="86.25" customHeight="1" x14ac:dyDescent="0.2">
      <c r="A16" s="31"/>
      <c r="B16" s="20" t="s">
        <v>14</v>
      </c>
      <c r="C16" s="20" t="s">
        <v>36</v>
      </c>
      <c r="D16" s="32" t="s">
        <v>15</v>
      </c>
      <c r="E16" s="33" t="s">
        <v>16</v>
      </c>
      <c r="F16" s="34" t="s">
        <v>87</v>
      </c>
      <c r="G16" s="61" t="s">
        <v>109</v>
      </c>
      <c r="H16" s="25">
        <f t="shared" si="2"/>
        <v>381385</v>
      </c>
      <c r="I16" s="63">
        <f>250060+20000+42500+68000+825</f>
        <v>381385</v>
      </c>
      <c r="J16" s="25"/>
      <c r="K16" s="25"/>
      <c r="L16" s="36"/>
      <c r="M16" s="37">
        <v>312560</v>
      </c>
      <c r="N16" s="38"/>
      <c r="O16" s="39"/>
      <c r="P16" s="67">
        <f t="shared" si="3"/>
        <v>68825</v>
      </c>
      <c r="Q16" s="38"/>
      <c r="R16" s="38"/>
      <c r="S16" s="39"/>
      <c r="T16" s="36"/>
      <c r="U16" s="38"/>
      <c r="V16" s="38"/>
      <c r="W16" s="39"/>
      <c r="X16" s="36"/>
      <c r="Y16" s="38"/>
      <c r="Z16" s="38"/>
      <c r="AA16" s="39"/>
      <c r="AB16" s="36"/>
      <c r="AC16" s="38"/>
      <c r="AD16" s="38"/>
      <c r="AE16" s="39"/>
      <c r="AF16" s="36"/>
      <c r="AG16" s="38"/>
      <c r="AH16" s="38"/>
      <c r="AI16" s="39"/>
      <c r="AJ16" s="36"/>
      <c r="AK16" s="38"/>
      <c r="AL16" s="38"/>
      <c r="AM16" s="39"/>
      <c r="AN16" s="36"/>
      <c r="AO16" s="38"/>
      <c r="AP16" s="38"/>
      <c r="AQ16" s="39"/>
      <c r="AR16" s="36"/>
      <c r="AS16" s="38"/>
      <c r="AT16" s="38"/>
      <c r="AU16" s="39"/>
      <c r="AV16" s="36"/>
      <c r="AW16" s="38"/>
      <c r="AX16" s="38"/>
      <c r="AY16" s="39"/>
      <c r="AZ16" s="36"/>
      <c r="BA16" s="38"/>
      <c r="BB16" s="38"/>
      <c r="BC16" s="39"/>
      <c r="BD16" s="36"/>
      <c r="BE16" s="38"/>
      <c r="BF16" s="38"/>
      <c r="BG16" s="39"/>
      <c r="BH16" s="36"/>
      <c r="BI16" s="38"/>
      <c r="BJ16" s="38"/>
      <c r="BK16" s="39"/>
      <c r="BL16" s="36"/>
      <c r="BM16" s="38"/>
      <c r="BN16" s="38"/>
      <c r="BO16" s="39"/>
      <c r="BP16" s="36"/>
      <c r="BQ16" s="38"/>
      <c r="BR16" s="38"/>
      <c r="BS16" s="39"/>
      <c r="BT16" s="36"/>
      <c r="BU16" s="38"/>
      <c r="BV16" s="38"/>
      <c r="BW16" s="39"/>
      <c r="BX16" s="36"/>
      <c r="BY16" s="38"/>
      <c r="BZ16" s="38"/>
      <c r="CA16" s="39"/>
      <c r="CB16" s="36"/>
      <c r="CC16" s="38"/>
      <c r="CD16" s="38"/>
      <c r="CE16" s="39"/>
      <c r="CF16" s="36"/>
      <c r="CG16" s="38"/>
      <c r="CH16" s="38"/>
      <c r="CI16" s="39"/>
      <c r="CJ16" s="36"/>
      <c r="CK16" s="38"/>
      <c r="CL16" s="38"/>
      <c r="CM16" s="39"/>
      <c r="CN16" s="36"/>
      <c r="CO16" s="38"/>
      <c r="CP16" s="38"/>
      <c r="CQ16" s="39"/>
      <c r="CR16" s="36"/>
      <c r="CS16" s="38"/>
      <c r="CT16" s="38"/>
      <c r="CU16" s="39"/>
      <c r="CV16" s="36"/>
      <c r="CW16" s="38"/>
      <c r="CX16" s="38"/>
      <c r="CY16" s="39"/>
      <c r="CZ16" s="36"/>
      <c r="DA16" s="38"/>
      <c r="DB16" s="38"/>
      <c r="DC16" s="39"/>
      <c r="DD16" s="36"/>
      <c r="DE16" s="38"/>
      <c r="DF16" s="38"/>
      <c r="DG16" s="39"/>
      <c r="DH16" s="36"/>
      <c r="DI16" s="38"/>
      <c r="DJ16" s="38"/>
      <c r="DK16" s="39"/>
      <c r="DL16" s="36"/>
      <c r="DM16" s="38"/>
      <c r="DN16" s="38"/>
      <c r="DO16" s="39"/>
      <c r="DP16" s="36"/>
      <c r="DQ16" s="38"/>
      <c r="DR16" s="38"/>
      <c r="DS16" s="39"/>
      <c r="DT16" s="36"/>
      <c r="DU16" s="38"/>
      <c r="DV16" s="38"/>
      <c r="DW16" s="39"/>
      <c r="DX16" s="36"/>
      <c r="DY16" s="38"/>
      <c r="DZ16" s="38"/>
      <c r="EA16" s="39"/>
      <c r="EB16" s="36"/>
      <c r="EC16" s="38"/>
      <c r="ED16" s="38"/>
      <c r="EE16" s="39"/>
      <c r="EF16" s="36"/>
      <c r="EG16" s="38"/>
      <c r="EH16" s="38"/>
      <c r="EI16" s="39"/>
      <c r="EJ16" s="36"/>
      <c r="EK16" s="38"/>
      <c r="EL16" s="38"/>
      <c r="EM16" s="39"/>
      <c r="EN16" s="36"/>
      <c r="EO16" s="38"/>
      <c r="EP16" s="38"/>
      <c r="EQ16" s="39"/>
      <c r="ER16" s="36"/>
      <c r="ES16" s="38"/>
      <c r="ET16" s="38"/>
      <c r="EU16" s="39"/>
      <c r="EV16" s="36"/>
    </row>
    <row r="17" spans="1:152" s="40" customFormat="1" ht="77.25" customHeight="1" x14ac:dyDescent="0.2">
      <c r="A17" s="31"/>
      <c r="B17" s="20" t="s">
        <v>14</v>
      </c>
      <c r="C17" s="20" t="s">
        <v>36</v>
      </c>
      <c r="D17" s="32" t="s">
        <v>15</v>
      </c>
      <c r="E17" s="33" t="s">
        <v>16</v>
      </c>
      <c r="F17" s="34" t="s">
        <v>89</v>
      </c>
      <c r="G17" s="61" t="s">
        <v>84</v>
      </c>
      <c r="H17" s="25">
        <f t="shared" si="2"/>
        <v>180000</v>
      </c>
      <c r="I17" s="63">
        <v>180000</v>
      </c>
      <c r="J17" s="25"/>
      <c r="K17" s="25"/>
      <c r="L17" s="36"/>
      <c r="M17" s="37">
        <v>180000</v>
      </c>
      <c r="N17" s="38"/>
      <c r="O17" s="39"/>
      <c r="P17" s="67">
        <f t="shared" si="3"/>
        <v>0</v>
      </c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3" customHeight="1" x14ac:dyDescent="0.2">
      <c r="A18" s="31"/>
      <c r="B18" s="20" t="s">
        <v>22</v>
      </c>
      <c r="C18" s="33" t="s">
        <v>37</v>
      </c>
      <c r="D18" s="33" t="s">
        <v>38</v>
      </c>
      <c r="E18" s="33" t="s">
        <v>39</v>
      </c>
      <c r="F18" s="34" t="s">
        <v>90</v>
      </c>
      <c r="G18" s="61" t="s">
        <v>110</v>
      </c>
      <c r="H18" s="25">
        <f t="shared" si="2"/>
        <v>299400</v>
      </c>
      <c r="I18" s="63">
        <v>299400</v>
      </c>
      <c r="J18" s="25"/>
      <c r="K18" s="25"/>
      <c r="L18" s="36"/>
      <c r="M18" s="37">
        <v>299400</v>
      </c>
      <c r="N18" s="38"/>
      <c r="O18" s="39"/>
      <c r="P18" s="67">
        <f t="shared" si="3"/>
        <v>0</v>
      </c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93" customHeight="1" x14ac:dyDescent="0.2">
      <c r="A19" s="31"/>
      <c r="B19" s="20" t="s">
        <v>23</v>
      </c>
      <c r="C19" s="20" t="s">
        <v>40</v>
      </c>
      <c r="D19" s="32" t="s">
        <v>41</v>
      </c>
      <c r="E19" s="33" t="s">
        <v>42</v>
      </c>
      <c r="F19" s="43" t="s">
        <v>91</v>
      </c>
      <c r="G19" s="35" t="s">
        <v>111</v>
      </c>
      <c r="H19" s="25">
        <f>I19+J19</f>
        <v>495940</v>
      </c>
      <c r="I19" s="63">
        <f>120000+190000+134940</f>
        <v>444940</v>
      </c>
      <c r="J19" s="25">
        <f>K19</f>
        <v>51000</v>
      </c>
      <c r="K19" s="25">
        <v>51000</v>
      </c>
      <c r="L19" s="36"/>
      <c r="M19" s="37">
        <v>495940</v>
      </c>
      <c r="N19" s="38"/>
      <c r="O19" s="39"/>
      <c r="P19" s="67">
        <f t="shared" si="3"/>
        <v>0</v>
      </c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93" customHeight="1" x14ac:dyDescent="0.2">
      <c r="A20" s="31"/>
      <c r="B20" s="20" t="s">
        <v>23</v>
      </c>
      <c r="C20" s="20" t="s">
        <v>40</v>
      </c>
      <c r="D20" s="32" t="s">
        <v>41</v>
      </c>
      <c r="E20" s="33" t="s">
        <v>42</v>
      </c>
      <c r="F20" s="43" t="s">
        <v>93</v>
      </c>
      <c r="G20" s="35" t="s">
        <v>112</v>
      </c>
      <c r="H20" s="25">
        <f>I20</f>
        <v>97860</v>
      </c>
      <c r="I20" s="63">
        <v>97860</v>
      </c>
      <c r="J20" s="25"/>
      <c r="K20" s="25"/>
      <c r="L20" s="36"/>
      <c r="M20" s="37">
        <v>97860</v>
      </c>
      <c r="N20" s="38"/>
      <c r="O20" s="39"/>
      <c r="P20" s="67">
        <f t="shared" si="3"/>
        <v>0</v>
      </c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60.75" customHeight="1" x14ac:dyDescent="0.2">
      <c r="A21" s="31"/>
      <c r="B21" s="20" t="s">
        <v>26</v>
      </c>
      <c r="C21" s="20" t="s">
        <v>43</v>
      </c>
      <c r="D21" s="32" t="s">
        <v>41</v>
      </c>
      <c r="E21" s="33" t="s">
        <v>44</v>
      </c>
      <c r="F21" s="41" t="s">
        <v>92</v>
      </c>
      <c r="G21" s="61" t="s">
        <v>80</v>
      </c>
      <c r="H21" s="25">
        <f t="shared" si="2"/>
        <v>40000</v>
      </c>
      <c r="I21" s="63">
        <v>40000</v>
      </c>
      <c r="J21" s="25"/>
      <c r="K21" s="25"/>
      <c r="L21" s="36"/>
      <c r="M21" s="37">
        <v>40000</v>
      </c>
      <c r="N21" s="38"/>
      <c r="O21" s="39"/>
      <c r="P21" s="67">
        <f t="shared" si="3"/>
        <v>0</v>
      </c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87" customHeight="1" x14ac:dyDescent="0.2">
      <c r="A22" s="31"/>
      <c r="B22" s="20" t="s">
        <v>24</v>
      </c>
      <c r="C22" s="20" t="s">
        <v>45</v>
      </c>
      <c r="D22" s="32" t="s">
        <v>41</v>
      </c>
      <c r="E22" s="33" t="s">
        <v>46</v>
      </c>
      <c r="F22" s="41" t="s">
        <v>93</v>
      </c>
      <c r="G22" s="61" t="s">
        <v>112</v>
      </c>
      <c r="H22" s="25">
        <f t="shared" si="2"/>
        <v>4551766.03</v>
      </c>
      <c r="I22" s="63">
        <v>4551766.03</v>
      </c>
      <c r="J22" s="25"/>
      <c r="K22" s="25"/>
      <c r="L22" s="36"/>
      <c r="M22" s="37">
        <v>4385492.28</v>
      </c>
      <c r="N22" s="38"/>
      <c r="O22" s="39"/>
      <c r="P22" s="67">
        <f t="shared" si="3"/>
        <v>166273.75</v>
      </c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72" customHeight="1" x14ac:dyDescent="0.2">
      <c r="A23" s="31"/>
      <c r="B23" s="20" t="s">
        <v>72</v>
      </c>
      <c r="C23" s="20" t="s">
        <v>73</v>
      </c>
      <c r="D23" s="32" t="s">
        <v>47</v>
      </c>
      <c r="E23" s="33" t="s">
        <v>74</v>
      </c>
      <c r="F23" s="34" t="s">
        <v>75</v>
      </c>
      <c r="G23" s="61" t="s">
        <v>79</v>
      </c>
      <c r="H23" s="25">
        <f t="shared" si="2"/>
        <v>125000</v>
      </c>
      <c r="I23" s="63">
        <v>125000</v>
      </c>
      <c r="J23" s="25"/>
      <c r="K23" s="25"/>
      <c r="L23" s="36"/>
      <c r="M23" s="37">
        <v>125000</v>
      </c>
      <c r="N23" s="38"/>
      <c r="O23" s="39"/>
      <c r="P23" s="67">
        <f t="shared" si="3"/>
        <v>0</v>
      </c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78.75" customHeight="1" x14ac:dyDescent="0.2">
      <c r="A24" s="31"/>
      <c r="B24" s="20" t="s">
        <v>76</v>
      </c>
      <c r="C24" s="20">
        <v>7130</v>
      </c>
      <c r="D24" s="32" t="s">
        <v>78</v>
      </c>
      <c r="E24" s="33" t="s">
        <v>77</v>
      </c>
      <c r="F24" s="34" t="s">
        <v>94</v>
      </c>
      <c r="G24" s="61" t="s">
        <v>113</v>
      </c>
      <c r="H24" s="25">
        <f>I24+J24</f>
        <v>328629.71999999997</v>
      </c>
      <c r="I24" s="63">
        <f>197945.96+0.2+36139.96+1600+3000</f>
        <v>238686.12</v>
      </c>
      <c r="J24" s="25">
        <f t="shared" ref="J24:J29" si="4">K24</f>
        <v>89943.6</v>
      </c>
      <c r="K24" s="25">
        <v>89943.6</v>
      </c>
      <c r="L24" s="36"/>
      <c r="M24" s="37">
        <v>317829.71999999997</v>
      </c>
      <c r="N24" s="38"/>
      <c r="O24" s="39"/>
      <c r="P24" s="67">
        <f t="shared" si="3"/>
        <v>10800</v>
      </c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75" customHeight="1" x14ac:dyDescent="0.2">
      <c r="A25" s="31"/>
      <c r="B25" s="20" t="s">
        <v>97</v>
      </c>
      <c r="C25" s="20" t="s">
        <v>98</v>
      </c>
      <c r="D25" s="32" t="s">
        <v>49</v>
      </c>
      <c r="E25" s="33" t="s">
        <v>99</v>
      </c>
      <c r="F25" s="65" t="s">
        <v>91</v>
      </c>
      <c r="G25" s="61" t="s">
        <v>111</v>
      </c>
      <c r="H25" s="25">
        <f>J25</f>
        <v>1063828.8500000001</v>
      </c>
      <c r="I25" s="63"/>
      <c r="J25" s="25">
        <f t="shared" si="4"/>
        <v>1063828.8500000001</v>
      </c>
      <c r="K25" s="25">
        <f>1398230.84-340000-299809-41094.99+346502</f>
        <v>1063828.8500000001</v>
      </c>
      <c r="L25" s="36"/>
      <c r="M25" s="37">
        <v>1063828.8500000001</v>
      </c>
      <c r="N25" s="38"/>
      <c r="O25" s="39"/>
      <c r="P25" s="67">
        <f t="shared" si="3"/>
        <v>0</v>
      </c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84.75" customHeight="1" x14ac:dyDescent="0.2">
      <c r="A26" s="31"/>
      <c r="B26" s="20" t="s">
        <v>97</v>
      </c>
      <c r="C26" s="20" t="s">
        <v>98</v>
      </c>
      <c r="D26" s="32" t="s">
        <v>49</v>
      </c>
      <c r="E26" s="33" t="s">
        <v>99</v>
      </c>
      <c r="F26" s="65" t="s">
        <v>93</v>
      </c>
      <c r="G26" s="61" t="s">
        <v>112</v>
      </c>
      <c r="H26" s="25">
        <f>J26</f>
        <v>2937455.12</v>
      </c>
      <c r="I26" s="63"/>
      <c r="J26" s="25">
        <f t="shared" si="4"/>
        <v>2937455.12</v>
      </c>
      <c r="K26" s="25">
        <f>2351588.52-20000+599045+6821.6</f>
        <v>2937455.12</v>
      </c>
      <c r="L26" s="36"/>
      <c r="M26" s="37">
        <v>2930633.52</v>
      </c>
      <c r="N26" s="38"/>
      <c r="O26" s="39"/>
      <c r="P26" s="67">
        <f t="shared" si="3"/>
        <v>6821.6000000000931</v>
      </c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82.5" customHeight="1" x14ac:dyDescent="0.2">
      <c r="A27" s="31"/>
      <c r="B27" s="20" t="s">
        <v>25</v>
      </c>
      <c r="C27" s="20" t="s">
        <v>48</v>
      </c>
      <c r="D27" s="32" t="s">
        <v>49</v>
      </c>
      <c r="E27" s="33" t="s">
        <v>50</v>
      </c>
      <c r="F27" s="65" t="s">
        <v>93</v>
      </c>
      <c r="G27" s="61" t="s">
        <v>112</v>
      </c>
      <c r="H27" s="25">
        <f>J27</f>
        <v>1162715.2899999998</v>
      </c>
      <c r="I27" s="63"/>
      <c r="J27" s="25">
        <f t="shared" si="4"/>
        <v>1162715.2899999998</v>
      </c>
      <c r="K27" s="25">
        <f>859582.74+298344.35+3297+1491.2</f>
        <v>1162715.2899999998</v>
      </c>
      <c r="L27" s="36"/>
      <c r="M27" s="37">
        <v>1161224.0899999999</v>
      </c>
      <c r="N27" s="38"/>
      <c r="O27" s="39"/>
      <c r="P27" s="67">
        <f t="shared" si="3"/>
        <v>1491.1999999999534</v>
      </c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40" customFormat="1" ht="69" customHeight="1" x14ac:dyDescent="0.2">
      <c r="A28" s="31"/>
      <c r="B28" s="20" t="s">
        <v>25</v>
      </c>
      <c r="C28" s="20" t="s">
        <v>48</v>
      </c>
      <c r="D28" s="32" t="s">
        <v>49</v>
      </c>
      <c r="E28" s="33" t="s">
        <v>50</v>
      </c>
      <c r="F28" s="43" t="s">
        <v>91</v>
      </c>
      <c r="G28" s="35" t="s">
        <v>69</v>
      </c>
      <c r="H28" s="25">
        <f>I28+J28</f>
        <v>695800</v>
      </c>
      <c r="I28" s="63"/>
      <c r="J28" s="25">
        <f t="shared" si="4"/>
        <v>695800</v>
      </c>
      <c r="K28" s="25">
        <f>295800+400000</f>
        <v>695800</v>
      </c>
      <c r="L28" s="36"/>
      <c r="M28" s="37">
        <v>695800</v>
      </c>
      <c r="N28" s="38"/>
      <c r="O28" s="39"/>
      <c r="P28" s="67">
        <f t="shared" si="3"/>
        <v>0</v>
      </c>
      <c r="Q28" s="38"/>
      <c r="R28" s="38"/>
      <c r="S28" s="39"/>
      <c r="T28" s="36"/>
      <c r="U28" s="38"/>
      <c r="V28" s="38"/>
      <c r="W28" s="39"/>
      <c r="X28" s="36"/>
      <c r="Y28" s="38"/>
      <c r="Z28" s="38"/>
      <c r="AA28" s="39"/>
      <c r="AB28" s="36"/>
      <c r="AC28" s="38"/>
      <c r="AD28" s="38"/>
      <c r="AE28" s="39"/>
      <c r="AF28" s="36"/>
      <c r="AG28" s="38"/>
      <c r="AH28" s="38"/>
      <c r="AI28" s="39"/>
      <c r="AJ28" s="36"/>
      <c r="AK28" s="38"/>
      <c r="AL28" s="38"/>
      <c r="AM28" s="39"/>
      <c r="AN28" s="36"/>
      <c r="AO28" s="38"/>
      <c r="AP28" s="38"/>
      <c r="AQ28" s="39"/>
      <c r="AR28" s="36"/>
      <c r="AS28" s="38"/>
      <c r="AT28" s="38"/>
      <c r="AU28" s="39"/>
      <c r="AV28" s="36"/>
      <c r="AW28" s="38"/>
      <c r="AX28" s="38"/>
      <c r="AY28" s="39"/>
      <c r="AZ28" s="36"/>
      <c r="BA28" s="38"/>
      <c r="BB28" s="38"/>
      <c r="BC28" s="39"/>
      <c r="BD28" s="36"/>
      <c r="BE28" s="38"/>
      <c r="BF28" s="38"/>
      <c r="BG28" s="39"/>
      <c r="BH28" s="36"/>
      <c r="BI28" s="38"/>
      <c r="BJ28" s="38"/>
      <c r="BK28" s="39"/>
      <c r="BL28" s="36"/>
      <c r="BM28" s="38"/>
      <c r="BN28" s="38"/>
      <c r="BO28" s="39"/>
      <c r="BP28" s="36"/>
      <c r="BQ28" s="38"/>
      <c r="BR28" s="38"/>
      <c r="BS28" s="39"/>
      <c r="BT28" s="36"/>
      <c r="BU28" s="38"/>
      <c r="BV28" s="38"/>
      <c r="BW28" s="39"/>
      <c r="BX28" s="36"/>
      <c r="BY28" s="38"/>
      <c r="BZ28" s="38"/>
      <c r="CA28" s="39"/>
      <c r="CB28" s="36"/>
      <c r="CC28" s="38"/>
      <c r="CD28" s="38"/>
      <c r="CE28" s="39"/>
      <c r="CF28" s="36"/>
      <c r="CG28" s="38"/>
      <c r="CH28" s="38"/>
      <c r="CI28" s="39"/>
      <c r="CJ28" s="36"/>
      <c r="CK28" s="38"/>
      <c r="CL28" s="38"/>
      <c r="CM28" s="39"/>
      <c r="CN28" s="36"/>
      <c r="CO28" s="38"/>
      <c r="CP28" s="38"/>
      <c r="CQ28" s="39"/>
      <c r="CR28" s="36"/>
      <c r="CS28" s="38"/>
      <c r="CT28" s="38"/>
      <c r="CU28" s="39"/>
      <c r="CV28" s="36"/>
      <c r="CW28" s="38"/>
      <c r="CX28" s="38"/>
      <c r="CY28" s="39"/>
      <c r="CZ28" s="36"/>
      <c r="DA28" s="38"/>
      <c r="DB28" s="38"/>
      <c r="DC28" s="39"/>
      <c r="DD28" s="36"/>
      <c r="DE28" s="38"/>
      <c r="DF28" s="38"/>
      <c r="DG28" s="39"/>
      <c r="DH28" s="36"/>
      <c r="DI28" s="38"/>
      <c r="DJ28" s="38"/>
      <c r="DK28" s="39"/>
      <c r="DL28" s="36"/>
      <c r="DM28" s="38"/>
      <c r="DN28" s="38"/>
      <c r="DO28" s="39"/>
      <c r="DP28" s="36"/>
      <c r="DQ28" s="38"/>
      <c r="DR28" s="38"/>
      <c r="DS28" s="39"/>
      <c r="DT28" s="36"/>
      <c r="DU28" s="38"/>
      <c r="DV28" s="38"/>
      <c r="DW28" s="39"/>
      <c r="DX28" s="36"/>
      <c r="DY28" s="38"/>
      <c r="DZ28" s="38"/>
      <c r="EA28" s="39"/>
      <c r="EB28" s="36"/>
      <c r="EC28" s="38"/>
      <c r="ED28" s="38"/>
      <c r="EE28" s="39"/>
      <c r="EF28" s="36"/>
      <c r="EG28" s="38"/>
      <c r="EH28" s="38"/>
      <c r="EI28" s="39"/>
      <c r="EJ28" s="36"/>
      <c r="EK28" s="38"/>
      <c r="EL28" s="38"/>
      <c r="EM28" s="39"/>
      <c r="EN28" s="36"/>
      <c r="EO28" s="38"/>
      <c r="EP28" s="38"/>
      <c r="EQ28" s="39"/>
      <c r="ER28" s="36"/>
      <c r="ES28" s="38"/>
      <c r="ET28" s="38"/>
      <c r="EU28" s="39"/>
      <c r="EV28" s="36"/>
    </row>
    <row r="29" spans="1:152" s="40" customFormat="1" ht="90" customHeight="1" x14ac:dyDescent="0.2">
      <c r="A29" s="31"/>
      <c r="B29" s="20" t="s">
        <v>117</v>
      </c>
      <c r="C29" s="20">
        <v>7370</v>
      </c>
      <c r="D29" s="32" t="s">
        <v>51</v>
      </c>
      <c r="E29" s="33" t="s">
        <v>118</v>
      </c>
      <c r="F29" s="65" t="s">
        <v>93</v>
      </c>
      <c r="G29" s="61" t="s">
        <v>112</v>
      </c>
      <c r="H29" s="25">
        <f>J29</f>
        <v>90000</v>
      </c>
      <c r="I29" s="63"/>
      <c r="J29" s="25">
        <f t="shared" si="4"/>
        <v>90000</v>
      </c>
      <c r="K29" s="25">
        <v>90000</v>
      </c>
      <c r="L29" s="36"/>
      <c r="M29" s="37">
        <v>90000</v>
      </c>
      <c r="N29" s="38"/>
      <c r="O29" s="39"/>
      <c r="P29" s="67">
        <f t="shared" si="3"/>
        <v>0</v>
      </c>
      <c r="Q29" s="38"/>
      <c r="R29" s="38"/>
      <c r="S29" s="39"/>
      <c r="T29" s="36"/>
      <c r="U29" s="38"/>
      <c r="V29" s="38"/>
      <c r="W29" s="39"/>
      <c r="X29" s="36"/>
      <c r="Y29" s="38"/>
      <c r="Z29" s="38"/>
      <c r="AA29" s="39"/>
      <c r="AB29" s="36"/>
      <c r="AC29" s="38"/>
      <c r="AD29" s="38"/>
      <c r="AE29" s="39"/>
      <c r="AF29" s="36"/>
      <c r="AG29" s="38"/>
      <c r="AH29" s="38"/>
      <c r="AI29" s="39"/>
      <c r="AJ29" s="36"/>
      <c r="AK29" s="38"/>
      <c r="AL29" s="38"/>
      <c r="AM29" s="39"/>
      <c r="AN29" s="36"/>
      <c r="AO29" s="38"/>
      <c r="AP29" s="38"/>
      <c r="AQ29" s="39"/>
      <c r="AR29" s="36"/>
      <c r="AS29" s="38"/>
      <c r="AT29" s="38"/>
      <c r="AU29" s="39"/>
      <c r="AV29" s="36"/>
      <c r="AW29" s="38"/>
      <c r="AX29" s="38"/>
      <c r="AY29" s="39"/>
      <c r="AZ29" s="36"/>
      <c r="BA29" s="38"/>
      <c r="BB29" s="38"/>
      <c r="BC29" s="39"/>
      <c r="BD29" s="36"/>
      <c r="BE29" s="38"/>
      <c r="BF29" s="38"/>
      <c r="BG29" s="39"/>
      <c r="BH29" s="36"/>
      <c r="BI29" s="38"/>
      <c r="BJ29" s="38"/>
      <c r="BK29" s="39"/>
      <c r="BL29" s="36"/>
      <c r="BM29" s="38"/>
      <c r="BN29" s="38"/>
      <c r="BO29" s="39"/>
      <c r="BP29" s="36"/>
      <c r="BQ29" s="38"/>
      <c r="BR29" s="38"/>
      <c r="BS29" s="39"/>
      <c r="BT29" s="36"/>
      <c r="BU29" s="38"/>
      <c r="BV29" s="38"/>
      <c r="BW29" s="39"/>
      <c r="BX29" s="36"/>
      <c r="BY29" s="38"/>
      <c r="BZ29" s="38"/>
      <c r="CA29" s="39"/>
      <c r="CB29" s="36"/>
      <c r="CC29" s="38"/>
      <c r="CD29" s="38"/>
      <c r="CE29" s="39"/>
      <c r="CF29" s="36"/>
      <c r="CG29" s="38"/>
      <c r="CH29" s="38"/>
      <c r="CI29" s="39"/>
      <c r="CJ29" s="36"/>
      <c r="CK29" s="38"/>
      <c r="CL29" s="38"/>
      <c r="CM29" s="39"/>
      <c r="CN29" s="36"/>
      <c r="CO29" s="38"/>
      <c r="CP29" s="38"/>
      <c r="CQ29" s="39"/>
      <c r="CR29" s="36"/>
      <c r="CS29" s="38"/>
      <c r="CT29" s="38"/>
      <c r="CU29" s="39"/>
      <c r="CV29" s="36"/>
      <c r="CW29" s="38"/>
      <c r="CX29" s="38"/>
      <c r="CY29" s="39"/>
      <c r="CZ29" s="36"/>
      <c r="DA29" s="38"/>
      <c r="DB29" s="38"/>
      <c r="DC29" s="39"/>
      <c r="DD29" s="36"/>
      <c r="DE29" s="38"/>
      <c r="DF29" s="38"/>
      <c r="DG29" s="39"/>
      <c r="DH29" s="36"/>
      <c r="DI29" s="38"/>
      <c r="DJ29" s="38"/>
      <c r="DK29" s="39"/>
      <c r="DL29" s="36"/>
      <c r="DM29" s="38"/>
      <c r="DN29" s="38"/>
      <c r="DO29" s="39"/>
      <c r="DP29" s="36"/>
      <c r="DQ29" s="38"/>
      <c r="DR29" s="38"/>
      <c r="DS29" s="39"/>
      <c r="DT29" s="36"/>
      <c r="DU29" s="38"/>
      <c r="DV29" s="38"/>
      <c r="DW29" s="39"/>
      <c r="DX29" s="36"/>
      <c r="DY29" s="38"/>
      <c r="DZ29" s="38"/>
      <c r="EA29" s="39"/>
      <c r="EB29" s="36"/>
      <c r="EC29" s="38"/>
      <c r="ED29" s="38"/>
      <c r="EE29" s="39"/>
      <c r="EF29" s="36"/>
      <c r="EG29" s="38"/>
      <c r="EH29" s="38"/>
      <c r="EI29" s="39"/>
      <c r="EJ29" s="36"/>
      <c r="EK29" s="38"/>
      <c r="EL29" s="38"/>
      <c r="EM29" s="39"/>
      <c r="EN29" s="36"/>
      <c r="EO29" s="38"/>
      <c r="EP29" s="38"/>
      <c r="EQ29" s="39"/>
      <c r="ER29" s="36"/>
      <c r="ES29" s="38"/>
      <c r="ET29" s="38"/>
      <c r="EU29" s="39"/>
      <c r="EV29" s="36"/>
    </row>
    <row r="30" spans="1:152" s="40" customFormat="1" ht="93.75" customHeight="1" x14ac:dyDescent="0.2">
      <c r="A30" s="31"/>
      <c r="B30" s="20" t="s">
        <v>27</v>
      </c>
      <c r="C30" s="20" t="s">
        <v>52</v>
      </c>
      <c r="D30" s="32" t="s">
        <v>53</v>
      </c>
      <c r="E30" s="42" t="s">
        <v>54</v>
      </c>
      <c r="F30" s="41" t="s">
        <v>93</v>
      </c>
      <c r="G30" s="61" t="s">
        <v>112</v>
      </c>
      <c r="H30" s="25">
        <f t="shared" si="2"/>
        <v>235242.64</v>
      </c>
      <c r="I30" s="64">
        <v>235242.64</v>
      </c>
      <c r="J30" s="25"/>
      <c r="K30" s="25"/>
      <c r="L30" s="36"/>
      <c r="M30" s="38">
        <v>235242.64</v>
      </c>
      <c r="N30" s="38"/>
      <c r="O30" s="39"/>
      <c r="P30" s="67">
        <f t="shared" si="3"/>
        <v>0</v>
      </c>
      <c r="Q30" s="38"/>
      <c r="R30" s="38"/>
      <c r="S30" s="39"/>
      <c r="T30" s="36"/>
      <c r="U30" s="38"/>
      <c r="V30" s="38"/>
      <c r="W30" s="39"/>
      <c r="X30" s="36"/>
      <c r="Y30" s="38"/>
      <c r="Z30" s="38"/>
      <c r="AA30" s="39"/>
      <c r="AB30" s="36"/>
      <c r="AC30" s="38"/>
      <c r="AD30" s="38"/>
      <c r="AE30" s="39"/>
      <c r="AF30" s="36"/>
      <c r="AG30" s="38"/>
      <c r="AH30" s="38"/>
      <c r="AI30" s="39"/>
      <c r="AJ30" s="36"/>
      <c r="AK30" s="38"/>
      <c r="AL30" s="38"/>
      <c r="AM30" s="39"/>
      <c r="AN30" s="36"/>
      <c r="AO30" s="38"/>
      <c r="AP30" s="38"/>
      <c r="AQ30" s="39"/>
      <c r="AR30" s="36"/>
      <c r="AS30" s="38"/>
      <c r="AT30" s="38"/>
      <c r="AU30" s="39"/>
      <c r="AV30" s="36"/>
      <c r="AW30" s="38"/>
      <c r="AX30" s="38"/>
      <c r="AY30" s="39"/>
      <c r="AZ30" s="36"/>
      <c r="BA30" s="38"/>
      <c r="BB30" s="38"/>
      <c r="BC30" s="39"/>
      <c r="BD30" s="36"/>
      <c r="BE30" s="38"/>
      <c r="BF30" s="38"/>
      <c r="BG30" s="39"/>
      <c r="BH30" s="36"/>
      <c r="BI30" s="38"/>
      <c r="BJ30" s="38"/>
      <c r="BK30" s="39"/>
      <c r="BL30" s="36"/>
      <c r="BM30" s="38"/>
      <c r="BN30" s="38"/>
      <c r="BO30" s="39"/>
      <c r="BP30" s="36"/>
      <c r="BQ30" s="38"/>
      <c r="BR30" s="38"/>
      <c r="BS30" s="39"/>
      <c r="BT30" s="36"/>
      <c r="BU30" s="38"/>
      <c r="BV30" s="38"/>
      <c r="BW30" s="39"/>
      <c r="BX30" s="36"/>
      <c r="BY30" s="38"/>
      <c r="BZ30" s="38"/>
      <c r="CA30" s="39"/>
      <c r="CB30" s="36"/>
      <c r="CC30" s="38"/>
      <c r="CD30" s="38"/>
      <c r="CE30" s="39"/>
      <c r="CF30" s="36"/>
      <c r="CG30" s="38"/>
      <c r="CH30" s="38"/>
      <c r="CI30" s="39"/>
      <c r="CJ30" s="36"/>
      <c r="CK30" s="38"/>
      <c r="CL30" s="38"/>
      <c r="CM30" s="39"/>
      <c r="CN30" s="36"/>
      <c r="CO30" s="38"/>
      <c r="CP30" s="38"/>
      <c r="CQ30" s="39"/>
      <c r="CR30" s="36"/>
      <c r="CS30" s="38"/>
      <c r="CT30" s="38"/>
      <c r="CU30" s="39"/>
      <c r="CV30" s="36"/>
      <c r="CW30" s="38"/>
      <c r="CX30" s="38"/>
      <c r="CY30" s="39"/>
      <c r="CZ30" s="36"/>
      <c r="DA30" s="38"/>
      <c r="DB30" s="38"/>
      <c r="DC30" s="39"/>
      <c r="DD30" s="36"/>
      <c r="DE30" s="38"/>
      <c r="DF30" s="38"/>
      <c r="DG30" s="39"/>
      <c r="DH30" s="36"/>
      <c r="DI30" s="38"/>
      <c r="DJ30" s="38"/>
      <c r="DK30" s="39"/>
      <c r="DL30" s="36"/>
      <c r="DM30" s="38"/>
      <c r="DN30" s="38"/>
      <c r="DO30" s="39"/>
      <c r="DP30" s="36"/>
      <c r="DQ30" s="38"/>
      <c r="DR30" s="38"/>
      <c r="DS30" s="39"/>
      <c r="DT30" s="36"/>
      <c r="DU30" s="38"/>
      <c r="DV30" s="38"/>
      <c r="DW30" s="39"/>
      <c r="DX30" s="36"/>
      <c r="DY30" s="38"/>
      <c r="DZ30" s="38"/>
      <c r="EA30" s="39"/>
      <c r="EB30" s="36"/>
      <c r="EC30" s="38"/>
      <c r="ED30" s="38"/>
      <c r="EE30" s="39"/>
      <c r="EF30" s="36"/>
      <c r="EG30" s="38"/>
      <c r="EH30" s="38"/>
      <c r="EI30" s="39"/>
      <c r="EJ30" s="36"/>
      <c r="EK30" s="38"/>
      <c r="EL30" s="38"/>
      <c r="EM30" s="39"/>
      <c r="EN30" s="36"/>
      <c r="EO30" s="38"/>
      <c r="EP30" s="38"/>
      <c r="EQ30" s="39"/>
      <c r="ER30" s="36"/>
      <c r="ES30" s="38"/>
      <c r="ET30" s="38"/>
      <c r="EU30" s="39"/>
      <c r="EV30" s="36"/>
    </row>
    <row r="31" spans="1:152" s="30" customFormat="1" ht="58.5" customHeight="1" x14ac:dyDescent="0.3">
      <c r="A31" s="28"/>
      <c r="B31" s="20" t="s">
        <v>28</v>
      </c>
      <c r="C31" s="20" t="s">
        <v>55</v>
      </c>
      <c r="D31" s="32" t="s">
        <v>51</v>
      </c>
      <c r="E31" s="33" t="s">
        <v>56</v>
      </c>
      <c r="F31" s="41" t="s">
        <v>93</v>
      </c>
      <c r="G31" s="61" t="s">
        <v>85</v>
      </c>
      <c r="H31" s="25">
        <f t="shared" si="2"/>
        <v>1519360.15</v>
      </c>
      <c r="I31" s="64"/>
      <c r="J31" s="25">
        <f t="shared" ref="J31" si="5">K31</f>
        <v>1519360.15</v>
      </c>
      <c r="K31" s="25">
        <v>1519360.15</v>
      </c>
      <c r="L31" s="29"/>
      <c r="M31" s="29">
        <v>2038173</v>
      </c>
      <c r="N31" s="29"/>
      <c r="O31" s="29"/>
      <c r="P31" s="67">
        <f t="shared" si="3"/>
        <v>-518812.85000000009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58.5" customHeight="1" x14ac:dyDescent="0.3">
      <c r="A32" s="28"/>
      <c r="B32" s="20" t="s">
        <v>104</v>
      </c>
      <c r="C32" s="20" t="s">
        <v>105</v>
      </c>
      <c r="D32" s="20" t="s">
        <v>106</v>
      </c>
      <c r="E32" s="20" t="s">
        <v>107</v>
      </c>
      <c r="F32" s="41" t="s">
        <v>108</v>
      </c>
      <c r="G32" s="66" t="s">
        <v>119</v>
      </c>
      <c r="H32" s="25">
        <f>I32</f>
        <v>189386</v>
      </c>
      <c r="I32" s="64">
        <v>189386</v>
      </c>
      <c r="J32" s="25"/>
      <c r="K32" s="25"/>
      <c r="L32" s="29"/>
      <c r="M32" s="29">
        <v>189386</v>
      </c>
      <c r="N32" s="29"/>
      <c r="O32" s="29"/>
      <c r="P32" s="67">
        <f t="shared" si="3"/>
        <v>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29</v>
      </c>
      <c r="C33" s="20" t="s">
        <v>57</v>
      </c>
      <c r="D33" s="44" t="s">
        <v>58</v>
      </c>
      <c r="E33" s="45" t="s">
        <v>59</v>
      </c>
      <c r="F33" s="41" t="s">
        <v>108</v>
      </c>
      <c r="G33" s="66" t="s">
        <v>119</v>
      </c>
      <c r="H33" s="25">
        <f>I33</f>
        <v>10614</v>
      </c>
      <c r="I33" s="64">
        <v>10614</v>
      </c>
      <c r="J33" s="25"/>
      <c r="K33" s="25"/>
      <c r="L33" s="29"/>
      <c r="M33" s="29">
        <v>10614</v>
      </c>
      <c r="N33" s="29"/>
      <c r="O33" s="29"/>
      <c r="P33" s="67">
        <f t="shared" si="3"/>
        <v>0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29</v>
      </c>
      <c r="C34" s="20" t="s">
        <v>57</v>
      </c>
      <c r="D34" s="44" t="s">
        <v>58</v>
      </c>
      <c r="E34" s="45" t="s">
        <v>59</v>
      </c>
      <c r="F34" s="62" t="s">
        <v>88</v>
      </c>
      <c r="G34" s="61" t="s">
        <v>81</v>
      </c>
      <c r="H34" s="25">
        <f t="shared" si="2"/>
        <v>294724</v>
      </c>
      <c r="I34" s="64">
        <v>294724</v>
      </c>
      <c r="J34" s="25"/>
      <c r="K34" s="25"/>
      <c r="L34" s="29"/>
      <c r="M34" s="29">
        <v>294724</v>
      </c>
      <c r="N34" s="29"/>
      <c r="O34" s="29"/>
      <c r="P34" s="67">
        <f t="shared" si="3"/>
        <v>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9.5" customHeight="1" x14ac:dyDescent="0.3">
      <c r="A35" s="28"/>
      <c r="B35" s="20" t="s">
        <v>30</v>
      </c>
      <c r="C35" s="20" t="s">
        <v>60</v>
      </c>
      <c r="D35" s="44" t="s">
        <v>61</v>
      </c>
      <c r="E35" s="45" t="s">
        <v>62</v>
      </c>
      <c r="F35" s="46" t="s">
        <v>95</v>
      </c>
      <c r="G35" s="61" t="s">
        <v>114</v>
      </c>
      <c r="H35" s="25">
        <f t="shared" si="2"/>
        <v>45283.01</v>
      </c>
      <c r="I35" s="64"/>
      <c r="J35" s="25">
        <v>45283.01</v>
      </c>
      <c r="K35" s="25"/>
      <c r="L35" s="29"/>
      <c r="M35" s="29">
        <v>45283.01</v>
      </c>
      <c r="N35" s="29"/>
      <c r="O35" s="29"/>
      <c r="P35" s="67">
        <f t="shared" si="3"/>
        <v>0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31</v>
      </c>
      <c r="C36" s="20" t="s">
        <v>63</v>
      </c>
      <c r="D36" s="44" t="s">
        <v>64</v>
      </c>
      <c r="E36" s="45" t="s">
        <v>65</v>
      </c>
      <c r="F36" s="46" t="s">
        <v>96</v>
      </c>
      <c r="G36" s="61" t="s">
        <v>115</v>
      </c>
      <c r="H36" s="25">
        <f t="shared" si="2"/>
        <v>1128788.51</v>
      </c>
      <c r="I36" s="64">
        <f>778788.51+150000+200000</f>
        <v>1128788.51</v>
      </c>
      <c r="J36" s="25"/>
      <c r="K36" s="25"/>
      <c r="L36" s="29"/>
      <c r="M36" s="29">
        <v>928788.51</v>
      </c>
      <c r="N36" s="29"/>
      <c r="O36" s="29"/>
      <c r="P36" s="67">
        <f t="shared" si="3"/>
        <v>200000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79.5" customHeight="1" x14ac:dyDescent="0.3">
      <c r="A37" s="28"/>
      <c r="B37" s="20" t="s">
        <v>100</v>
      </c>
      <c r="C37" s="20" t="s">
        <v>101</v>
      </c>
      <c r="D37" s="20" t="s">
        <v>64</v>
      </c>
      <c r="E37" s="20" t="s">
        <v>102</v>
      </c>
      <c r="F37" s="46" t="s">
        <v>96</v>
      </c>
      <c r="G37" s="61" t="s">
        <v>112</v>
      </c>
      <c r="H37" s="25">
        <f>I37</f>
        <v>5000</v>
      </c>
      <c r="I37" s="64">
        <v>5000</v>
      </c>
      <c r="J37" s="25"/>
      <c r="K37" s="25"/>
      <c r="L37" s="29"/>
      <c r="M37" s="29">
        <v>5000</v>
      </c>
      <c r="N37" s="29"/>
      <c r="O37" s="29"/>
      <c r="P37" s="67">
        <f t="shared" si="3"/>
        <v>0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51" customFormat="1" ht="18.75" customHeight="1" x14ac:dyDescent="0.3">
      <c r="A38" s="28"/>
      <c r="B38" s="47" t="s">
        <v>17</v>
      </c>
      <c r="C38" s="47" t="s">
        <v>17</v>
      </c>
      <c r="D38" s="48" t="s">
        <v>17</v>
      </c>
      <c r="E38" s="42" t="s">
        <v>7</v>
      </c>
      <c r="F38" s="58" t="s">
        <v>17</v>
      </c>
      <c r="G38" s="49" t="s">
        <v>17</v>
      </c>
      <c r="H38" s="49">
        <f t="shared" ref="H38:J38" si="6">SUM(H13:H37)</f>
        <v>15933998.319999998</v>
      </c>
      <c r="I38" s="49">
        <f t="shared" si="6"/>
        <v>8278612.2999999998</v>
      </c>
      <c r="J38" s="49">
        <f t="shared" si="6"/>
        <v>7655386.0199999996</v>
      </c>
      <c r="K38" s="49">
        <f>SUM(K13:K37)</f>
        <v>7610103.0099999998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</row>
    <row r="39" spans="1:152" ht="12.75" hidden="1" customHeight="1" x14ac:dyDescent="0.3">
      <c r="F39" s="52" t="s">
        <v>19</v>
      </c>
    </row>
    <row r="40" spans="1:152" ht="12.75" hidden="1" customHeight="1" x14ac:dyDescent="0.3">
      <c r="F40" s="52" t="s">
        <v>20</v>
      </c>
    </row>
    <row r="41" spans="1:152" ht="18.75" x14ac:dyDescent="0.3">
      <c r="F41" s="52"/>
    </row>
    <row r="42" spans="1:152" s="51" customFormat="1" ht="18.75" x14ac:dyDescent="0.3">
      <c r="A42" s="28"/>
      <c r="B42" s="53"/>
      <c r="C42" s="28"/>
      <c r="D42" s="28"/>
      <c r="E42" s="54"/>
      <c r="F42" s="54"/>
      <c r="G42" s="55"/>
      <c r="H42" s="55"/>
      <c r="I42" s="55"/>
      <c r="J42" s="55"/>
      <c r="K42" s="55"/>
      <c r="L42" s="55"/>
      <c r="M42" s="54"/>
      <c r="N42" s="54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</row>
    <row r="43" spans="1:152" x14ac:dyDescent="0.2">
      <c r="H43" s="56"/>
    </row>
    <row r="44" spans="1:152" x14ac:dyDescent="0.2">
      <c r="K44" s="56"/>
    </row>
    <row r="45" spans="1:152" x14ac:dyDescent="0.2">
      <c r="I45" s="9"/>
      <c r="J45" s="9"/>
      <c r="K45" s="9"/>
    </row>
    <row r="46" spans="1:152" ht="18.75" x14ac:dyDescent="0.3">
      <c r="E46" s="28" t="s">
        <v>66</v>
      </c>
      <c r="F46" s="59" t="s">
        <v>103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2020-06-09T10:51:42Z</cp:lastPrinted>
  <dcterms:created xsi:type="dcterms:W3CDTF">2018-11-29T08:12:20Z</dcterms:created>
  <dcterms:modified xsi:type="dcterms:W3CDTF">2020-06-09T10:51:45Z</dcterms:modified>
</cp:coreProperties>
</file>