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листопад\бюджет\"/>
    </mc:Choice>
  </mc:AlternateContent>
  <bookViews>
    <workbookView xWindow="0" yWindow="0" windowWidth="25200" windowHeight="11925"/>
  </bookViews>
  <sheets>
    <sheet name="дод  5" sheetId="1" r:id="rId1"/>
  </sheets>
  <definedNames>
    <definedName name="_ftn1" localSheetId="0">'дод  5'!#REF!</definedName>
    <definedName name="_ftnref1" localSheetId="0">'дод  5'!#REF!</definedName>
    <definedName name="_xlnm.Print_Titles" localSheetId="0">'дод  5'!$A:$B</definedName>
    <definedName name="_xlnm.Print_Area" localSheetId="0">'дод  5'!$A$1:$AB$26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1" l="1"/>
  <c r="I18" i="1" l="1"/>
  <c r="Q18" i="1" l="1"/>
  <c r="R18" i="1"/>
  <c r="D18" i="1" l="1"/>
  <c r="P17" i="1" l="1"/>
  <c r="L19" i="1" l="1"/>
  <c r="K19" i="1"/>
  <c r="Y16" i="1" l="1"/>
  <c r="Y19" i="1" l="1"/>
  <c r="AB16" i="1" l="1"/>
  <c r="AB17" i="1"/>
  <c r="P19" i="1"/>
  <c r="S19" i="1" l="1"/>
  <c r="T19" i="1"/>
  <c r="U19" i="1"/>
  <c r="V19" i="1"/>
  <c r="W19" i="1"/>
  <c r="G19" i="1" l="1"/>
  <c r="H19" i="1"/>
  <c r="AA19" i="1" l="1"/>
  <c r="X19" i="1"/>
  <c r="R19" i="1"/>
  <c r="Q19" i="1"/>
  <c r="N19" i="1"/>
  <c r="J19" i="1"/>
  <c r="I19" i="1"/>
  <c r="F19" i="1"/>
  <c r="D19" i="1"/>
  <c r="E19" i="1"/>
  <c r="AB18" i="1"/>
  <c r="AB19" i="1" s="1"/>
  <c r="O18" i="1"/>
  <c r="O19" i="1" s="1"/>
  <c r="O15" i="1" l="1"/>
  <c r="AB15" i="1" l="1"/>
</calcChain>
</file>

<file path=xl/sharedStrings.xml><?xml version="1.0" encoding="utf-8"?>
<sst xmlns="http://schemas.openxmlformats.org/spreadsheetml/2006/main" count="54" uniqueCount="47">
  <si>
    <t>грн.</t>
  </si>
  <si>
    <t xml:space="preserve">Код </t>
  </si>
  <si>
    <t>Найменування бюджету - одержувача/надавача міжбюджетного трансферту</t>
  </si>
  <si>
    <t xml:space="preserve">Трансферти з інших місцевих бюджетів </t>
  </si>
  <si>
    <t>Трасферти іншим бюджетам</t>
  </si>
  <si>
    <t>субвенції</t>
  </si>
  <si>
    <t>усього</t>
  </si>
  <si>
    <t>загального фонду на:</t>
  </si>
  <si>
    <t>спеціального фонду на:</t>
  </si>
  <si>
    <t>інші субвенції на:</t>
  </si>
  <si>
    <t>інші субвенції на</t>
  </si>
  <si>
    <t>поточні видатки з утримання закладів освіти та установ культури</t>
  </si>
  <si>
    <t>поточні видатки з утримання загальноосвітніх шкіл району</t>
  </si>
  <si>
    <t>капітальні видатки з утримання загальноосвітніх шкіл району</t>
  </si>
  <si>
    <t>поточні видатки з утримання закладів охорони здоровя</t>
  </si>
  <si>
    <t xml:space="preserve"> капітальні видатки з утримання закладів охорони здоровя</t>
  </si>
  <si>
    <t>фінансування Трудового архіву Новотроїцького району</t>
  </si>
  <si>
    <t>капітальні видатки з  утримання закладів освіти та установ культури</t>
  </si>
  <si>
    <t xml:space="preserve">поточні видатки з утримання закладів освіти </t>
  </si>
  <si>
    <t>поточні видатки з утримання закладів культури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</si>
  <si>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з обласного бюджету)
________
видатки розвитку</t>
  </si>
  <si>
    <t>фінансування проектів-переможців обласного конкурсу проектів розвитку територіальних громад сіл, селищ, міст Херсонської області (за рахунок коштів районного бюджету)
________
видатки розвитку</t>
  </si>
  <si>
    <t xml:space="preserve"> поточні видатки з утримання закладів освіти та установ культури</t>
  </si>
  <si>
    <t>капітальні видатки з утримання закладів освіти та установ культури</t>
  </si>
  <si>
    <t xml:space="preserve"> капітальні видатки з  утримання закладів освіти та установ культури</t>
  </si>
  <si>
    <t>Районний бюджет Новотроїцького району</t>
  </si>
  <si>
    <t>УСЬОГО</t>
  </si>
  <si>
    <t>Х</t>
  </si>
  <si>
    <t>здійснення заходів щодо соціально-економічного розвитку окремих територій за рахунок відповідної субвенції з державного бюджету</t>
  </si>
  <si>
    <t xml:space="preserve"> співфінансування видатків на надання цільових пільгових кредитів для здобуття вищої освіти в вищих навчальних закладах</t>
  </si>
  <si>
    <t>Державний бюджет</t>
  </si>
  <si>
    <t>21100000000</t>
  </si>
  <si>
    <t>Обласний бюджет Херсонської області</t>
  </si>
  <si>
    <t>субвенції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</si>
  <si>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субвенції з місцевого бюджету державному бюджету на виконання програм соціально-економічного розвитку регіонів</t>
  </si>
  <si>
    <t>на капітальні видатки з утримання загальноосвітніх шкіл</t>
  </si>
  <si>
    <t>надання державної підтримки особам з особливими освітніми потребами за рахунок відповідної субвенції з державного бюджету
________
видатки  споживання</t>
  </si>
  <si>
    <t>надання державної підтримки особам з особливими освітніми потребами за рахунок відповідної субвенції з державного бюджету
________
видатки  розвитку</t>
  </si>
  <si>
    <t>рішення XLV сесії селищної рали VІI скликання від 18 грудня 2018 року №918</t>
  </si>
  <si>
    <t xml:space="preserve">  Уточнений додаток 5 "Міжбюджетні трансферти на 2019 рік"  </t>
  </si>
  <si>
    <t>здіснення заходів щодо соціально-економічного розвитку окремих територій  за рахунок коштів відповідної субвенції з державного бюджету</t>
  </si>
  <si>
    <t>Заступник селищного голови з фінансових питань</t>
  </si>
  <si>
    <t>Тетяна Левошич</t>
  </si>
  <si>
    <t>Додаток 3</t>
  </si>
  <si>
    <t>надання матеріальної допомоги дітям-сиротам, дітям, позбавленим батьківського піклування та осіб з їх числа у звязку із придбанням житла</t>
  </si>
  <si>
    <t>до рішення LVІІ сесії селищної ради  VІI скликання</t>
  </si>
  <si>
    <t>від 05.11.2019 року №1156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</si>
</sst>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 Cyr"/>
      <charset val="204"/>
    </font>
    <font>
      <sz val="10"/>
      <name val="Helv"/>
      <charset val="204"/>
    </font>
    <font>
      <sz val="10"/>
      <name val="Arial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u/>
      <sz val="10"/>
      <color indexed="12"/>
      <name val="Arial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charset val="204"/>
    </font>
    <font>
      <sz val="9"/>
      <name val="Arial"/>
      <charset val="204"/>
    </font>
    <font>
      <b/>
      <sz val="20"/>
      <color rgb="FFFF0000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right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6" fillId="0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3" fontId="9" fillId="0" borderId="1" xfId="1" applyNumberFormat="1" applyFont="1" applyBorder="1" applyAlignment="1">
      <alignment horizontal="right" wrapText="1"/>
    </xf>
    <xf numFmtId="3" fontId="9" fillId="0" borderId="8" xfId="1" applyNumberFormat="1" applyFont="1" applyBorder="1" applyAlignment="1">
      <alignment horizontal="right" wrapText="1"/>
    </xf>
    <xf numFmtId="0" fontId="10" fillId="0" borderId="0" xfId="1" applyFont="1"/>
    <xf numFmtId="0" fontId="13" fillId="0" borderId="1" xfId="1" applyFont="1" applyBorder="1" applyAlignment="1">
      <alignment wrapText="1"/>
    </xf>
    <xf numFmtId="0" fontId="15" fillId="0" borderId="0" xfId="1" applyFont="1" applyBorder="1"/>
    <xf numFmtId="0" fontId="13" fillId="0" borderId="0" xfId="1" applyFont="1" applyBorder="1" applyAlignment="1">
      <alignment wrapText="1"/>
    </xf>
    <xf numFmtId="3" fontId="16" fillId="0" borderId="0" xfId="1" applyNumberFormat="1" applyFont="1" applyBorder="1" applyAlignment="1"/>
    <xf numFmtId="3" fontId="17" fillId="0" borderId="0" xfId="1" applyNumberFormat="1" applyFont="1" applyBorder="1" applyAlignment="1">
      <alignment horizontal="center" wrapText="1"/>
    </xf>
    <xf numFmtId="0" fontId="15" fillId="0" borderId="0" xfId="1" applyFont="1" applyFill="1" applyBorder="1"/>
    <xf numFmtId="0" fontId="5" fillId="0" borderId="0" xfId="1" applyFont="1"/>
    <xf numFmtId="49" fontId="2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horizontal="right" vertical="top" wrapText="1"/>
    </xf>
    <xf numFmtId="0" fontId="18" fillId="0" borderId="0" xfId="0" applyFont="1" applyAlignment="1">
      <alignment horizontal="left"/>
    </xf>
    <xf numFmtId="49" fontId="19" fillId="0" borderId="0" xfId="1" applyNumberFormat="1" applyFont="1" applyAlignment="1">
      <alignment horizontal="justify" vertical="top" wrapText="1"/>
    </xf>
    <xf numFmtId="0" fontId="19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49" fontId="20" fillId="0" borderId="0" xfId="1" applyNumberFormat="1" applyFont="1" applyAlignment="1">
      <alignment horizontal="justify" vertical="top" wrapText="1"/>
    </xf>
    <xf numFmtId="0" fontId="2" fillId="0" borderId="0" xfId="1" applyFont="1" applyAlignment="1">
      <alignment vertical="top" wrapText="1"/>
    </xf>
    <xf numFmtId="3" fontId="13" fillId="0" borderId="0" xfId="1" applyNumberFormat="1" applyFont="1" applyBorder="1" applyAlignment="1"/>
    <xf numFmtId="0" fontId="14" fillId="0" borderId="1" xfId="2" applyFont="1" applyFill="1" applyBorder="1" applyAlignment="1" applyProtection="1">
      <alignment horizontal="left"/>
    </xf>
    <xf numFmtId="0" fontId="13" fillId="0" borderId="1" xfId="1" applyFont="1" applyFill="1" applyBorder="1" applyAlignment="1">
      <alignment wrapText="1"/>
    </xf>
    <xf numFmtId="0" fontId="10" fillId="0" borderId="0" xfId="1" applyFont="1" applyFill="1"/>
    <xf numFmtId="0" fontId="15" fillId="0" borderId="1" xfId="1" applyFont="1" applyBorder="1" applyAlignment="1">
      <alignment horizontal="center"/>
    </xf>
    <xf numFmtId="0" fontId="8" fillId="0" borderId="0" xfId="1" applyFont="1"/>
    <xf numFmtId="0" fontId="22" fillId="0" borderId="0" xfId="1" applyFont="1" applyAlignment="1">
      <alignment wrapText="1"/>
    </xf>
    <xf numFmtId="4" fontId="8" fillId="0" borderId="1" xfId="1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4" fontId="9" fillId="0" borderId="8" xfId="1" applyNumberFormat="1" applyFont="1" applyBorder="1" applyAlignment="1">
      <alignment horizontal="right" wrapText="1"/>
    </xf>
    <xf numFmtId="0" fontId="5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" fontId="8" fillId="0" borderId="1" xfId="1" applyNumberFormat="1" applyFont="1" applyFill="1" applyBorder="1" applyAlignment="1">
      <alignment horizontal="right"/>
    </xf>
    <xf numFmtId="4" fontId="9" fillId="0" borderId="1" xfId="1" applyNumberFormat="1" applyFont="1" applyBorder="1" applyAlignment="1">
      <alignment horizontal="right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horizontal="center" wrapText="1"/>
    </xf>
    <xf numFmtId="4" fontId="9" fillId="0" borderId="8" xfId="1" applyNumberFormat="1" applyFont="1" applyFill="1" applyBorder="1" applyAlignment="1">
      <alignment horizontal="right" wrapText="1"/>
    </xf>
    <xf numFmtId="0" fontId="2" fillId="0" borderId="0" xfId="1" applyFont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16" fillId="0" borderId="0" xfId="1" applyFont="1" applyAlignment="1">
      <alignment horizontal="center" wrapText="1"/>
    </xf>
    <xf numFmtId="0" fontId="2" fillId="0" borderId="0" xfId="1" applyFont="1" applyAlignment="1">
      <alignment vertical="top" wrapText="1"/>
    </xf>
    <xf numFmtId="0" fontId="21" fillId="0" borderId="0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_РІШ СЕС 20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B26"/>
  <sheetViews>
    <sheetView tabSelected="1" view="pageBreakPreview" zoomScale="85" zoomScaleNormal="100" zoomScaleSheetLayoutView="85" workbookViewId="0">
      <pane xSplit="1" topLeftCell="B1" activePane="topRight" state="frozen"/>
      <selection pane="topRight" activeCell="J3" sqref="J3"/>
    </sheetView>
  </sheetViews>
  <sheetFormatPr defaultRowHeight="12.75" x14ac:dyDescent="0.2"/>
  <cols>
    <col min="1" max="1" width="11.28515625" style="1" customWidth="1"/>
    <col min="2" max="2" width="22.42578125" style="1" customWidth="1"/>
    <col min="3" max="3" width="22.42578125" style="1" hidden="1" customWidth="1"/>
    <col min="4" max="4" width="15" style="1" customWidth="1"/>
    <col min="5" max="6" width="14.140625" style="1" customWidth="1"/>
    <col min="7" max="7" width="15.7109375" style="1" hidden="1" customWidth="1"/>
    <col min="8" max="8" width="16" style="1" hidden="1" customWidth="1"/>
    <col min="9" max="9" width="13.42578125" style="1" customWidth="1"/>
    <col min="10" max="10" width="9.5703125" style="1" customWidth="1"/>
    <col min="11" max="11" width="10.85546875" style="1" customWidth="1"/>
    <col min="12" max="13" width="9.5703125" style="1" customWidth="1"/>
    <col min="14" max="14" width="14.7109375" style="1" customWidth="1"/>
    <col min="15" max="15" width="16.28515625" style="1" customWidth="1"/>
    <col min="16" max="16" width="20.42578125" style="1" customWidth="1"/>
    <col min="17" max="17" width="14.28515625" style="1" customWidth="1"/>
    <col min="18" max="18" width="13.140625" style="1" customWidth="1"/>
    <col min="19" max="19" width="11" style="1" hidden="1" customWidth="1"/>
    <col min="20" max="20" width="16" style="1" hidden="1" customWidth="1"/>
    <col min="21" max="21" width="16.140625" style="1" hidden="1" customWidth="1"/>
    <col min="22" max="22" width="9.85546875" style="1" hidden="1" customWidth="1"/>
    <col min="23" max="23" width="10.85546875" style="1" customWidth="1"/>
    <col min="24" max="26" width="12" style="1" customWidth="1"/>
    <col min="27" max="27" width="11.5703125" style="1" customWidth="1"/>
    <col min="28" max="28" width="16" style="1" customWidth="1"/>
    <col min="29" max="16384" width="9.140625" style="1"/>
  </cols>
  <sheetData>
    <row r="1" spans="1:28" x14ac:dyDescent="0.2">
      <c r="R1" t="s">
        <v>43</v>
      </c>
    </row>
    <row r="2" spans="1:28" x14ac:dyDescent="0.2">
      <c r="R2" t="s">
        <v>45</v>
      </c>
    </row>
    <row r="3" spans="1:28" ht="19.5" customHeight="1" x14ac:dyDescent="0.2">
      <c r="R3" t="s">
        <v>46</v>
      </c>
      <c r="X3" s="35"/>
      <c r="Y3" s="35"/>
      <c r="Z3" s="35"/>
      <c r="AA3" s="35"/>
      <c r="AB3" s="35"/>
    </row>
    <row r="5" spans="1:28" ht="26.25" customHeight="1" x14ac:dyDescent="0.25">
      <c r="B5" s="2"/>
      <c r="C5" s="2"/>
      <c r="D5" s="51" t="s">
        <v>39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2.5" customHeight="1" x14ac:dyDescent="0.25">
      <c r="B6" s="2"/>
      <c r="C6" s="2"/>
      <c r="D6" s="51" t="s">
        <v>38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">
      <c r="AB7" s="3" t="s">
        <v>0</v>
      </c>
    </row>
    <row r="8" spans="1:28" ht="12.75" customHeight="1" x14ac:dyDescent="0.2">
      <c r="A8" s="63" t="s">
        <v>1</v>
      </c>
      <c r="B8" s="63" t="s">
        <v>2</v>
      </c>
      <c r="C8" s="8"/>
      <c r="D8" s="60" t="s">
        <v>3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64" t="s">
        <v>4</v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1:28" x14ac:dyDescent="0.2">
      <c r="A9" s="63"/>
      <c r="B9" s="63"/>
      <c r="C9" s="8"/>
      <c r="D9" s="60" t="s">
        <v>5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5" t="s">
        <v>6</v>
      </c>
      <c r="P9" s="60" t="s">
        <v>5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5" t="s">
        <v>6</v>
      </c>
    </row>
    <row r="10" spans="1:28" ht="28.5" customHeight="1" x14ac:dyDescent="0.2">
      <c r="A10" s="63"/>
      <c r="B10" s="63"/>
      <c r="C10" s="8"/>
      <c r="D10" s="60" t="s">
        <v>7</v>
      </c>
      <c r="E10" s="61"/>
      <c r="F10" s="61"/>
      <c r="G10" s="61"/>
      <c r="H10" s="61"/>
      <c r="I10" s="61"/>
      <c r="J10" s="61"/>
      <c r="K10" s="61"/>
      <c r="L10" s="62"/>
      <c r="M10" s="48"/>
      <c r="N10" s="4" t="s">
        <v>8</v>
      </c>
      <c r="O10" s="66"/>
      <c r="P10" s="60" t="s">
        <v>7</v>
      </c>
      <c r="Q10" s="61"/>
      <c r="R10" s="61"/>
      <c r="S10" s="61"/>
      <c r="T10" s="61"/>
      <c r="U10" s="61"/>
      <c r="V10" s="61"/>
      <c r="W10" s="61"/>
      <c r="X10" s="61"/>
      <c r="Y10" s="61"/>
      <c r="Z10" s="62"/>
      <c r="AA10" s="4" t="s">
        <v>8</v>
      </c>
      <c r="AB10" s="66"/>
    </row>
    <row r="11" spans="1:28" ht="12.75" customHeight="1" x14ac:dyDescent="0.2">
      <c r="A11" s="63"/>
      <c r="B11" s="63"/>
      <c r="C11" s="8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6"/>
      <c r="P11" s="60"/>
      <c r="Q11" s="61"/>
      <c r="R11" s="61"/>
      <c r="S11" s="61"/>
      <c r="T11" s="61"/>
      <c r="U11" s="61"/>
      <c r="V11" s="61"/>
      <c r="W11" s="61"/>
      <c r="X11" s="61"/>
      <c r="Y11" s="61"/>
      <c r="Z11" s="62"/>
      <c r="AA11" s="6"/>
      <c r="AB11" s="66"/>
    </row>
    <row r="12" spans="1:28" ht="33" customHeight="1" x14ac:dyDescent="0.2">
      <c r="A12" s="63"/>
      <c r="B12" s="63"/>
      <c r="C12" s="8"/>
      <c r="D12" s="64" t="s">
        <v>28</v>
      </c>
      <c r="E12" s="60" t="s">
        <v>9</v>
      </c>
      <c r="F12" s="61"/>
      <c r="G12" s="61"/>
      <c r="H12" s="61"/>
      <c r="I12" s="61"/>
      <c r="J12" s="62"/>
      <c r="K12" s="56" t="s">
        <v>36</v>
      </c>
      <c r="L12" s="58" t="s">
        <v>37</v>
      </c>
      <c r="M12" s="54" t="s">
        <v>40</v>
      </c>
      <c r="N12" s="5" t="s">
        <v>10</v>
      </c>
      <c r="O12" s="66"/>
      <c r="P12" s="54" t="s">
        <v>33</v>
      </c>
      <c r="Q12" s="60" t="s">
        <v>9</v>
      </c>
      <c r="R12" s="61"/>
      <c r="S12" s="61"/>
      <c r="T12" s="61"/>
      <c r="U12" s="61"/>
      <c r="V12" s="61"/>
      <c r="W12" s="61"/>
      <c r="X12" s="62"/>
      <c r="Y12" s="54" t="s">
        <v>34</v>
      </c>
      <c r="Z12" s="54" t="s">
        <v>44</v>
      </c>
      <c r="AA12" s="5" t="s">
        <v>10</v>
      </c>
      <c r="AB12" s="66"/>
    </row>
    <row r="13" spans="1:28" ht="193.5" customHeight="1" x14ac:dyDescent="0.2">
      <c r="A13" s="63"/>
      <c r="B13" s="63"/>
      <c r="C13" s="8"/>
      <c r="D13" s="64"/>
      <c r="E13" s="4" t="s">
        <v>18</v>
      </c>
      <c r="F13" s="4" t="s">
        <v>19</v>
      </c>
      <c r="G13" s="7" t="s">
        <v>20</v>
      </c>
      <c r="H13" s="7" t="s">
        <v>21</v>
      </c>
      <c r="I13" s="4" t="s">
        <v>22</v>
      </c>
      <c r="J13" s="4" t="s">
        <v>23</v>
      </c>
      <c r="K13" s="57"/>
      <c r="L13" s="59"/>
      <c r="M13" s="55"/>
      <c r="N13" s="6" t="s">
        <v>24</v>
      </c>
      <c r="O13" s="67"/>
      <c r="P13" s="55"/>
      <c r="Q13" s="4" t="s">
        <v>11</v>
      </c>
      <c r="R13" s="4" t="s">
        <v>29</v>
      </c>
      <c r="S13" s="4" t="s">
        <v>12</v>
      </c>
      <c r="T13" s="4" t="s">
        <v>13</v>
      </c>
      <c r="U13" s="4" t="s">
        <v>14</v>
      </c>
      <c r="V13" s="4" t="s">
        <v>15</v>
      </c>
      <c r="W13" s="39" t="s">
        <v>35</v>
      </c>
      <c r="X13" s="4" t="s">
        <v>16</v>
      </c>
      <c r="Y13" s="55"/>
      <c r="Z13" s="55"/>
      <c r="AA13" s="6" t="s">
        <v>17</v>
      </c>
      <c r="AB13" s="67"/>
    </row>
    <row r="14" spans="1:28" ht="12.75" customHeight="1" x14ac:dyDescent="0.2">
      <c r="A14" s="8">
        <v>1</v>
      </c>
      <c r="B14" s="8">
        <v>2</v>
      </c>
      <c r="C14" s="8"/>
      <c r="D14" s="8">
        <v>3</v>
      </c>
      <c r="E14" s="4">
        <v>4</v>
      </c>
      <c r="F14" s="8">
        <v>5</v>
      </c>
      <c r="G14" s="4">
        <v>6</v>
      </c>
      <c r="H14" s="8">
        <v>7</v>
      </c>
      <c r="I14" s="4">
        <v>8</v>
      </c>
      <c r="J14" s="8">
        <v>9</v>
      </c>
      <c r="K14" s="45"/>
      <c r="L14" s="45"/>
      <c r="M14" s="49"/>
      <c r="N14" s="4">
        <v>10</v>
      </c>
      <c r="O14" s="8">
        <v>11</v>
      </c>
      <c r="P14" s="8">
        <v>22</v>
      </c>
      <c r="Q14" s="8">
        <v>12</v>
      </c>
      <c r="R14" s="4">
        <v>13</v>
      </c>
      <c r="S14" s="8">
        <v>14</v>
      </c>
      <c r="T14" s="8">
        <v>15</v>
      </c>
      <c r="U14" s="4">
        <v>16</v>
      </c>
      <c r="V14" s="8">
        <v>17</v>
      </c>
      <c r="W14" s="40"/>
      <c r="X14" s="4">
        <v>18</v>
      </c>
      <c r="Y14" s="41"/>
      <c r="Z14" s="50"/>
      <c r="AA14" s="8">
        <v>19</v>
      </c>
      <c r="AB14" s="8">
        <v>20</v>
      </c>
    </row>
    <row r="15" spans="1:28" ht="24.75" hidden="1" x14ac:dyDescent="0.25">
      <c r="A15" s="9">
        <v>21315200000</v>
      </c>
      <c r="B15" s="10" t="s">
        <v>25</v>
      </c>
      <c r="C15" s="1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>
        <f>SUM(D15:N15)</f>
        <v>0</v>
      </c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2">
        <f>SUM(P15:AA15)</f>
        <v>0</v>
      </c>
    </row>
    <row r="16" spans="1:28" ht="16.5" x14ac:dyDescent="0.25">
      <c r="A16" s="9"/>
      <c r="B16" s="10" t="s">
        <v>30</v>
      </c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/>
      <c r="R16" s="11"/>
      <c r="S16" s="11"/>
      <c r="T16" s="11"/>
      <c r="U16" s="11"/>
      <c r="V16" s="11"/>
      <c r="W16" s="11"/>
      <c r="X16" s="11"/>
      <c r="Y16" s="43">
        <f>50000+70000+25000+35000+5000</f>
        <v>185000</v>
      </c>
      <c r="Z16" s="43"/>
      <c r="AA16" s="11"/>
      <c r="AB16" s="38">
        <f>SUM(P16:AA16)</f>
        <v>185000</v>
      </c>
    </row>
    <row r="17" spans="1:28" ht="24.75" x14ac:dyDescent="0.25">
      <c r="A17" s="9" t="s">
        <v>31</v>
      </c>
      <c r="B17" s="10" t="s">
        <v>32</v>
      </c>
      <c r="C17" s="1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46">
        <f>61378+53747</f>
        <v>115125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38">
        <f>SUM(P17:AA17)</f>
        <v>115125</v>
      </c>
    </row>
    <row r="18" spans="1:28" s="32" customFormat="1" ht="26.25" x14ac:dyDescent="0.25">
      <c r="A18" s="30">
        <v>21315200000</v>
      </c>
      <c r="B18" s="31" t="s">
        <v>25</v>
      </c>
      <c r="C18" s="31"/>
      <c r="D18" s="42">
        <f>740000+265000+1300000+8723079</f>
        <v>11028079</v>
      </c>
      <c r="E18" s="36">
        <v>8319500</v>
      </c>
      <c r="F18" s="36">
        <v>130500</v>
      </c>
      <c r="G18" s="36"/>
      <c r="H18" s="36"/>
      <c r="I18" s="36">
        <f>472275+143808.24+196000+427630</f>
        <v>1239713.24</v>
      </c>
      <c r="J18" s="36"/>
      <c r="K18" s="36">
        <v>17325</v>
      </c>
      <c r="L18" s="36">
        <v>9450</v>
      </c>
      <c r="M18" s="36"/>
      <c r="N18" s="36"/>
      <c r="O18" s="38">
        <f>SUM(D18:N18)</f>
        <v>20744567.239999998</v>
      </c>
      <c r="P18" s="36"/>
      <c r="Q18" s="36">
        <f>472275+143808.24+196000+427630</f>
        <v>1239713.24</v>
      </c>
      <c r="R18" s="36">
        <f>3676.75+1994+6367.5</f>
        <v>12038.25</v>
      </c>
      <c r="S18" s="36"/>
      <c r="T18" s="36"/>
      <c r="U18" s="36"/>
      <c r="V18" s="36"/>
      <c r="W18" s="36">
        <v>25500</v>
      </c>
      <c r="X18" s="36">
        <v>66300</v>
      </c>
      <c r="Y18" s="36"/>
      <c r="Z18" s="36">
        <v>30000</v>
      </c>
      <c r="AA18" s="36"/>
      <c r="AB18" s="38">
        <f>SUM(P18:AA18)</f>
        <v>1373551.49</v>
      </c>
    </row>
    <row r="19" spans="1:28" s="13" customFormat="1" ht="15.75" x14ac:dyDescent="0.25">
      <c r="A19" s="33" t="s">
        <v>27</v>
      </c>
      <c r="B19" s="14" t="s">
        <v>26</v>
      </c>
      <c r="C19" s="14"/>
      <c r="D19" s="37">
        <f>SUM(D18)</f>
        <v>11028079</v>
      </c>
      <c r="E19" s="37">
        <f>SUM(E18)</f>
        <v>8319500</v>
      </c>
      <c r="F19" s="37">
        <f t="shared" ref="F19:AA19" si="0">SUM(F18)</f>
        <v>130500</v>
      </c>
      <c r="G19" s="37">
        <f t="shared" si="0"/>
        <v>0</v>
      </c>
      <c r="H19" s="37">
        <f t="shared" si="0"/>
        <v>0</v>
      </c>
      <c r="I19" s="37">
        <f t="shared" si="0"/>
        <v>1239713.24</v>
      </c>
      <c r="J19" s="37">
        <f t="shared" si="0"/>
        <v>0</v>
      </c>
      <c r="K19" s="37">
        <f>K18</f>
        <v>17325</v>
      </c>
      <c r="L19" s="37">
        <f>L18</f>
        <v>9450</v>
      </c>
      <c r="M19" s="37"/>
      <c r="N19" s="37">
        <f t="shared" si="0"/>
        <v>0</v>
      </c>
      <c r="O19" s="37">
        <f t="shared" si="0"/>
        <v>20744567.239999998</v>
      </c>
      <c r="P19" s="37">
        <f>P17</f>
        <v>115125</v>
      </c>
      <c r="Q19" s="37">
        <f t="shared" si="0"/>
        <v>1239713.24</v>
      </c>
      <c r="R19" s="37">
        <f t="shared" si="0"/>
        <v>12038.25</v>
      </c>
      <c r="S19" s="37">
        <f t="shared" si="0"/>
        <v>0</v>
      </c>
      <c r="T19" s="37">
        <f t="shared" si="0"/>
        <v>0</v>
      </c>
      <c r="U19" s="37">
        <f t="shared" si="0"/>
        <v>0</v>
      </c>
      <c r="V19" s="37">
        <f t="shared" si="0"/>
        <v>0</v>
      </c>
      <c r="W19" s="37">
        <f t="shared" si="0"/>
        <v>25500</v>
      </c>
      <c r="X19" s="37">
        <f t="shared" si="0"/>
        <v>66300</v>
      </c>
      <c r="Y19" s="37">
        <f>Y16</f>
        <v>185000</v>
      </c>
      <c r="Z19" s="37">
        <f>Z18</f>
        <v>30000</v>
      </c>
      <c r="AA19" s="37">
        <f t="shared" si="0"/>
        <v>0</v>
      </c>
      <c r="AB19" s="37">
        <f>SUM(AB18)+AB17+AB16</f>
        <v>1673676.49</v>
      </c>
    </row>
    <row r="20" spans="1:28" s="13" customFormat="1" ht="16.5" x14ac:dyDescent="0.25">
      <c r="A20" s="15"/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</row>
    <row r="21" spans="1:28" s="13" customFormat="1" ht="16.5" x14ac:dyDescent="0.25">
      <c r="A21" s="19"/>
      <c r="B21" s="16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</row>
    <row r="22" spans="1:28" s="13" customFormat="1" ht="25.5" customHeight="1" x14ac:dyDescent="0.35">
      <c r="A22" s="19"/>
      <c r="B22" s="53"/>
      <c r="C22" s="53"/>
      <c r="D22" s="53"/>
      <c r="E22" s="53"/>
      <c r="F22" s="53"/>
      <c r="G22" s="53"/>
      <c r="H22" s="53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29"/>
      <c r="T22" s="17"/>
      <c r="U22" s="17"/>
      <c r="V22" s="17"/>
      <c r="W22" s="17"/>
      <c r="X22" s="17"/>
      <c r="Y22" s="17"/>
      <c r="Z22" s="17"/>
      <c r="AA22" s="17"/>
      <c r="AB22" s="18"/>
    </row>
    <row r="23" spans="1:28" ht="15.75" x14ac:dyDescent="0.25">
      <c r="A23" s="20"/>
      <c r="B23" s="34" t="s">
        <v>41</v>
      </c>
      <c r="C23" s="34"/>
      <c r="D23" s="34"/>
      <c r="E23" s="34"/>
      <c r="F23" s="34"/>
      <c r="G23" s="34"/>
      <c r="H23" s="34"/>
      <c r="I23" s="34"/>
      <c r="J23" s="20"/>
      <c r="K23" s="20"/>
      <c r="L23" s="20"/>
      <c r="M23" s="20"/>
      <c r="N23" s="20"/>
      <c r="O23" s="20"/>
      <c r="P23" s="20"/>
      <c r="Q23" s="20"/>
      <c r="R23" s="34" t="s">
        <v>42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2.75" customHeight="1" x14ac:dyDescent="0.2">
      <c r="A24" s="20"/>
      <c r="B24" s="21"/>
      <c r="C24" s="21"/>
      <c r="D24" s="21"/>
      <c r="S24" s="22"/>
      <c r="T24" s="22"/>
      <c r="U24" s="22"/>
      <c r="V24" s="22"/>
      <c r="W24" s="22"/>
      <c r="X24" s="23"/>
      <c r="Y24" s="23"/>
      <c r="Z24" s="23"/>
      <c r="AB24" s="23"/>
    </row>
    <row r="25" spans="1:28" ht="15" x14ac:dyDescent="0.2">
      <c r="A25" s="20"/>
      <c r="B25" s="24"/>
      <c r="C25" s="24"/>
      <c r="D25" s="25"/>
      <c r="S25" s="3"/>
      <c r="T25" s="3"/>
      <c r="U25" s="3"/>
      <c r="V25" s="3"/>
      <c r="W25" s="3"/>
      <c r="X25"/>
      <c r="Y25"/>
      <c r="Z25"/>
      <c r="AB25"/>
    </row>
    <row r="26" spans="1:28" s="28" customFormat="1" ht="24" customHeight="1" x14ac:dyDescent="0.2">
      <c r="A26" s="26"/>
      <c r="B26" s="27"/>
      <c r="C26" s="27"/>
      <c r="D26" s="27"/>
      <c r="K26" s="44"/>
      <c r="L26" s="44"/>
      <c r="M26" s="47"/>
      <c r="P26" s="52"/>
      <c r="Q26" s="52"/>
      <c r="R26" s="52"/>
      <c r="S26" s="52"/>
      <c r="T26" s="23"/>
      <c r="U26" s="23"/>
      <c r="V26" s="23"/>
      <c r="W26" s="23"/>
      <c r="X26" s="23"/>
      <c r="Y26" s="23"/>
      <c r="Z26" s="23"/>
      <c r="AB26" s="23"/>
    </row>
  </sheetData>
  <mergeCells count="25">
    <mergeCell ref="A8:A13"/>
    <mergeCell ref="B8:B13"/>
    <mergeCell ref="P8:AB8"/>
    <mergeCell ref="D9:N9"/>
    <mergeCell ref="O9:O13"/>
    <mergeCell ref="D11:N11"/>
    <mergeCell ref="E12:J12"/>
    <mergeCell ref="D8:O8"/>
    <mergeCell ref="P9:AA9"/>
    <mergeCell ref="AB9:AB13"/>
    <mergeCell ref="D12:D13"/>
    <mergeCell ref="Q12:X12"/>
    <mergeCell ref="P12:P13"/>
    <mergeCell ref="Z12:Z13"/>
    <mergeCell ref="P10:Z10"/>
    <mergeCell ref="P11:Z11"/>
    <mergeCell ref="D5:R5"/>
    <mergeCell ref="P26:S26"/>
    <mergeCell ref="B22:H22"/>
    <mergeCell ref="Y12:Y13"/>
    <mergeCell ref="K12:K13"/>
    <mergeCell ref="L12:L13"/>
    <mergeCell ref="D10:L10"/>
    <mergeCell ref="D6:R6"/>
    <mergeCell ref="M12:M13"/>
  </mergeCells>
  <pageMargins left="0.39370078740157483" right="0.39370078740157483" top="0.39370078740157483" bottom="0.39370078740157483" header="0" footer="0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 5</vt:lpstr>
      <vt:lpstr>'дод  5'!Заголовки_для_печати</vt:lpstr>
      <vt:lpstr>'дод 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petrovna</dc:creator>
  <cp:lastModifiedBy>Aleksandr</cp:lastModifiedBy>
  <cp:lastPrinted>2019-11-04T12:20:24Z</cp:lastPrinted>
  <dcterms:created xsi:type="dcterms:W3CDTF">2018-12-21T13:38:47Z</dcterms:created>
  <dcterms:modified xsi:type="dcterms:W3CDTF">2019-11-05T12:11:43Z</dcterms:modified>
</cp:coreProperties>
</file>