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esktop\16 сесія\Рішення\31 Рш зм бюджет\"/>
    </mc:Choice>
  </mc:AlternateContent>
  <bookViews>
    <workbookView xWindow="0" yWindow="0" windowWidth="20490" windowHeight="7065"/>
  </bookViews>
  <sheets>
    <sheet name="дод 1" sheetId="14" r:id="rId1"/>
    <sheet name="дод 2" sheetId="7" r:id="rId2"/>
    <sheet name="дод3" sheetId="1" r:id="rId3"/>
    <sheet name=" додаток 4" sheetId="8" r:id="rId4"/>
    <sheet name="дод 5   " sheetId="12" r:id="rId5"/>
    <sheet name="дод 6" sheetId="13" r:id="rId6"/>
  </sheets>
  <definedNames>
    <definedName name="_xlnm._FilterDatabase" localSheetId="0" hidden="1">'дод 1'!$A$12:$G$112</definedName>
    <definedName name="_xlnm._FilterDatabase" localSheetId="5" hidden="1">'дод 6'!#REF!</definedName>
    <definedName name="_xlnm._FilterDatabase" localSheetId="2" hidden="1">дод3!$A$5:$Q$104</definedName>
    <definedName name="_xlnm.Print_Titles" localSheetId="0">'дод 1'!$9:$12</definedName>
    <definedName name="_xlnm.Print_Titles" localSheetId="2">дод3!$8:$12</definedName>
    <definedName name="_xlnm.Print_Area" localSheetId="0">'дод 1'!$A$1:$F$116</definedName>
    <definedName name="_xlnm.Print_Area" localSheetId="1">'дод 2'!$A$1:$F$27</definedName>
    <definedName name="_xlnm.Print_Area" localSheetId="5">'дод 6'!$A$1:$J$76</definedName>
    <definedName name="_xlnm.Print_Area" localSheetId="2">дод3!$A$1:$P$108</definedName>
  </definedNames>
  <calcPr calcId="162913"/>
</workbook>
</file>

<file path=xl/calcChain.xml><?xml version="1.0" encoding="utf-8"?>
<calcChain xmlns="http://schemas.openxmlformats.org/spreadsheetml/2006/main">
  <c r="J22" i="13" l="1"/>
  <c r="I22" i="13"/>
  <c r="H21" i="13"/>
  <c r="G53" i="13"/>
  <c r="J81" i="1"/>
  <c r="P81" i="1" s="1"/>
  <c r="E81" i="1"/>
  <c r="G58" i="13" l="1"/>
  <c r="G60" i="13"/>
  <c r="D20" i="8"/>
  <c r="J80" i="1"/>
  <c r="E80" i="1"/>
  <c r="F85" i="1"/>
  <c r="F84" i="1" s="1"/>
  <c r="J88" i="1"/>
  <c r="J89" i="1"/>
  <c r="J90" i="1"/>
  <c r="J91" i="1"/>
  <c r="J92" i="1"/>
  <c r="E89" i="1"/>
  <c r="P89" i="1" s="1"/>
  <c r="E90" i="1"/>
  <c r="P90" i="1" s="1"/>
  <c r="Q90" i="1" s="1"/>
  <c r="E91" i="1"/>
  <c r="P91" i="1"/>
  <c r="E92" i="1"/>
  <c r="P92" i="1" s="1"/>
  <c r="Q92" i="1" s="1"/>
  <c r="F97" i="14"/>
  <c r="E97" i="14"/>
  <c r="E94" i="14" s="1"/>
  <c r="D97" i="14"/>
  <c r="C97" i="14"/>
  <c r="G97" i="14" s="1"/>
  <c r="C98" i="14"/>
  <c r="C99" i="14"/>
  <c r="G99" i="14" s="1"/>
  <c r="D15" i="14"/>
  <c r="D14" i="14" s="1"/>
  <c r="F75" i="14"/>
  <c r="E75" i="14"/>
  <c r="C75" i="14" s="1"/>
  <c r="G75" i="14" s="1"/>
  <c r="D75" i="14"/>
  <c r="C78" i="14"/>
  <c r="G78" i="14" s="1"/>
  <c r="C81" i="14"/>
  <c r="G81" i="14" s="1"/>
  <c r="E41" i="1"/>
  <c r="J41" i="1"/>
  <c r="P41" i="1" s="1"/>
  <c r="F86" i="14"/>
  <c r="D26" i="8"/>
  <c r="E76" i="1"/>
  <c r="J76" i="1"/>
  <c r="E105" i="14"/>
  <c r="F105" i="14"/>
  <c r="D105" i="14"/>
  <c r="C105" i="14"/>
  <c r="G105" i="14" s="1"/>
  <c r="C106" i="14"/>
  <c r="G106" i="14"/>
  <c r="C111" i="14"/>
  <c r="G111" i="14"/>
  <c r="C110" i="14"/>
  <c r="G110" i="14"/>
  <c r="C109" i="14"/>
  <c r="C108" i="14"/>
  <c r="G108" i="14" s="1"/>
  <c r="C107" i="14"/>
  <c r="G107" i="14" s="1"/>
  <c r="C104" i="14"/>
  <c r="G104" i="14" s="1"/>
  <c r="F103" i="14"/>
  <c r="E103" i="14"/>
  <c r="D103" i="14"/>
  <c r="C103" i="14" s="1"/>
  <c r="C102" i="14"/>
  <c r="G102" i="14"/>
  <c r="C101" i="14"/>
  <c r="G101" i="14"/>
  <c r="C100" i="14"/>
  <c r="G100" i="14"/>
  <c r="C96" i="14"/>
  <c r="G96" i="14" s="1"/>
  <c r="F95" i="14"/>
  <c r="E95" i="14"/>
  <c r="D95" i="14"/>
  <c r="C91" i="14"/>
  <c r="G91" i="14"/>
  <c r="F90" i="14"/>
  <c r="F89" i="14"/>
  <c r="E90" i="14"/>
  <c r="E89" i="14"/>
  <c r="D90" i="14"/>
  <c r="C90" i="14" s="1"/>
  <c r="G90" i="14" s="1"/>
  <c r="C88" i="14"/>
  <c r="G88" i="14"/>
  <c r="F87" i="14"/>
  <c r="E87" i="14"/>
  <c r="E86" i="14" s="1"/>
  <c r="E85" i="14" s="1"/>
  <c r="D87" i="14"/>
  <c r="C84" i="14"/>
  <c r="G84" i="14" s="1"/>
  <c r="F83" i="14"/>
  <c r="E83" i="14"/>
  <c r="D83" i="14"/>
  <c r="C83" i="14" s="1"/>
  <c r="G83" i="14"/>
  <c r="C82" i="14"/>
  <c r="G82" i="14"/>
  <c r="F80" i="14"/>
  <c r="E80" i="14"/>
  <c r="D80" i="14"/>
  <c r="C77" i="14"/>
  <c r="G77" i="14"/>
  <c r="C76" i="14"/>
  <c r="G76" i="14"/>
  <c r="F74" i="14"/>
  <c r="C73" i="14"/>
  <c r="G73" i="14"/>
  <c r="C72" i="14"/>
  <c r="G72" i="14"/>
  <c r="C71" i="14"/>
  <c r="G71" i="14"/>
  <c r="C70" i="14"/>
  <c r="G70" i="14"/>
  <c r="F69" i="14"/>
  <c r="E69" i="14"/>
  <c r="C69" i="14" s="1"/>
  <c r="D69" i="14"/>
  <c r="C68" i="14"/>
  <c r="G68" i="14" s="1"/>
  <c r="F67" i="14"/>
  <c r="F62" i="14" s="1"/>
  <c r="F55" i="14" s="1"/>
  <c r="E67" i="14"/>
  <c r="D67" i="14"/>
  <c r="D62" i="14" s="1"/>
  <c r="C66" i="14"/>
  <c r="G66" i="14"/>
  <c r="C65" i="14"/>
  <c r="G65" i="14"/>
  <c r="C64" i="14"/>
  <c r="G64" i="14"/>
  <c r="F63" i="14"/>
  <c r="E63" i="14"/>
  <c r="D63" i="14"/>
  <c r="C61" i="14"/>
  <c r="G61" i="14" s="1"/>
  <c r="C60" i="14"/>
  <c r="G60" i="14" s="1"/>
  <c r="F59" i="14"/>
  <c r="F56" i="14" s="1"/>
  <c r="E59" i="14"/>
  <c r="D59" i="14"/>
  <c r="C59" i="14" s="1"/>
  <c r="G59" i="14" s="1"/>
  <c r="C58" i="14"/>
  <c r="G58" i="14"/>
  <c r="F57" i="14"/>
  <c r="E57" i="14"/>
  <c r="E56" i="14" s="1"/>
  <c r="D57" i="14"/>
  <c r="C54" i="14"/>
  <c r="G54" i="14"/>
  <c r="C53" i="14"/>
  <c r="G53" i="14"/>
  <c r="C52" i="14"/>
  <c r="G52" i="14"/>
  <c r="C51" i="14"/>
  <c r="G51" i="14"/>
  <c r="C50" i="14"/>
  <c r="G50" i="14"/>
  <c r="C49" i="14"/>
  <c r="G49" i="14"/>
  <c r="C48" i="14"/>
  <c r="G48" i="14"/>
  <c r="F47" i="14"/>
  <c r="E47" i="14"/>
  <c r="C47" i="14" s="1"/>
  <c r="G47" i="14" s="1"/>
  <c r="D47" i="14"/>
  <c r="C46" i="14"/>
  <c r="G46" i="14" s="1"/>
  <c r="F45" i="14"/>
  <c r="E45" i="14"/>
  <c r="D45" i="14"/>
  <c r="D33" i="14" s="1"/>
  <c r="C44" i="14"/>
  <c r="G44" i="14"/>
  <c r="C43" i="14"/>
  <c r="G43" i="14"/>
  <c r="C42" i="14"/>
  <c r="G42" i="14"/>
  <c r="C41" i="14"/>
  <c r="G41" i="14"/>
  <c r="C40" i="14"/>
  <c r="G40" i="14"/>
  <c r="C39" i="14"/>
  <c r="G39" i="14"/>
  <c r="C38" i="14"/>
  <c r="G38" i="14"/>
  <c r="C37" i="14"/>
  <c r="G37" i="14"/>
  <c r="C36" i="14"/>
  <c r="G36" i="14"/>
  <c r="C35" i="14"/>
  <c r="G35" i="14"/>
  <c r="F34" i="14"/>
  <c r="E34" i="14"/>
  <c r="D34" i="14"/>
  <c r="C32" i="14"/>
  <c r="G32" i="14" s="1"/>
  <c r="C31" i="14"/>
  <c r="G31" i="14" s="1"/>
  <c r="F30" i="14"/>
  <c r="E30" i="14"/>
  <c r="D30" i="14"/>
  <c r="C29" i="14"/>
  <c r="G29" i="14"/>
  <c r="F28" i="14"/>
  <c r="E28" i="14"/>
  <c r="D28" i="14"/>
  <c r="E27" i="14"/>
  <c r="C26" i="14"/>
  <c r="G26" i="14"/>
  <c r="F25" i="14"/>
  <c r="E25" i="14"/>
  <c r="D25" i="14"/>
  <c r="C24" i="14"/>
  <c r="G24" i="14" s="1"/>
  <c r="F23" i="14"/>
  <c r="F22" i="14" s="1"/>
  <c r="E23" i="14"/>
  <c r="E22" i="14"/>
  <c r="D23" i="14"/>
  <c r="D22" i="14"/>
  <c r="C22" i="14" s="1"/>
  <c r="C21" i="14"/>
  <c r="G21" i="14"/>
  <c r="F20" i="14"/>
  <c r="E20" i="14"/>
  <c r="E14" i="14" s="1"/>
  <c r="E13" i="14" s="1"/>
  <c r="D20" i="14"/>
  <c r="C20" i="14"/>
  <c r="G20" i="14" s="1"/>
  <c r="C19" i="14"/>
  <c r="G19" i="14" s="1"/>
  <c r="C18" i="14"/>
  <c r="G18" i="14" s="1"/>
  <c r="C17" i="14"/>
  <c r="G17" i="14" s="1"/>
  <c r="C16" i="14"/>
  <c r="G16" i="14" s="1"/>
  <c r="F15" i="14"/>
  <c r="E15" i="14"/>
  <c r="C67" i="14"/>
  <c r="G67" i="14" s="1"/>
  <c r="F14" i="14"/>
  <c r="F13" i="14" s="1"/>
  <c r="C23" i="14"/>
  <c r="G23" i="14" s="1"/>
  <c r="C25" i="14"/>
  <c r="G25" i="14" s="1"/>
  <c r="C45" i="14"/>
  <c r="G45" i="14" s="1"/>
  <c r="F79" i="14"/>
  <c r="C30" i="14"/>
  <c r="G30" i="14" s="1"/>
  <c r="C34" i="14"/>
  <c r="G34" i="14" s="1"/>
  <c r="F33" i="14"/>
  <c r="G69" i="14"/>
  <c r="G103" i="14"/>
  <c r="F85" i="14"/>
  <c r="E79" i="14"/>
  <c r="C28" i="14"/>
  <c r="G28" i="14" s="1"/>
  <c r="F27" i="14"/>
  <c r="E93" i="14"/>
  <c r="D27" i="14"/>
  <c r="C27" i="14" s="1"/>
  <c r="G27" i="14" s="1"/>
  <c r="D74" i="14"/>
  <c r="D89" i="14"/>
  <c r="D53" i="8"/>
  <c r="E42" i="1"/>
  <c r="J42" i="1"/>
  <c r="G46" i="13"/>
  <c r="G47" i="13"/>
  <c r="E79" i="1"/>
  <c r="J79" i="1"/>
  <c r="P79" i="1"/>
  <c r="I13" i="12"/>
  <c r="I12" i="12" s="1"/>
  <c r="I35" i="12" s="1"/>
  <c r="G28" i="12"/>
  <c r="G27" i="12" s="1"/>
  <c r="I28" i="12"/>
  <c r="G71" i="13"/>
  <c r="G70" i="13"/>
  <c r="G69" i="13"/>
  <c r="G68" i="13" s="1"/>
  <c r="J68" i="13"/>
  <c r="J67" i="13"/>
  <c r="I68" i="13"/>
  <c r="H68" i="13"/>
  <c r="H67" i="13" s="1"/>
  <c r="I67" i="13"/>
  <c r="G66" i="13"/>
  <c r="G65" i="13"/>
  <c r="G64" i="13"/>
  <c r="G63" i="13"/>
  <c r="G62" i="13"/>
  <c r="G61" i="13"/>
  <c r="G59" i="13"/>
  <c r="G57" i="13"/>
  <c r="G56" i="13"/>
  <c r="J55" i="13"/>
  <c r="J54" i="13" s="1"/>
  <c r="I55" i="13"/>
  <c r="I54" i="13" s="1"/>
  <c r="H55" i="13"/>
  <c r="H54" i="13" s="1"/>
  <c r="G54" i="13" s="1"/>
  <c r="G52" i="13"/>
  <c r="G51" i="13"/>
  <c r="G50" i="13"/>
  <c r="G49" i="13"/>
  <c r="G48" i="13"/>
  <c r="G45" i="13"/>
  <c r="G44" i="13"/>
  <c r="G43" i="13"/>
  <c r="G42" i="13"/>
  <c r="G41" i="13"/>
  <c r="G40" i="13"/>
  <c r="G39" i="13"/>
  <c r="G38" i="13"/>
  <c r="G37" i="13"/>
  <c r="G36" i="13"/>
  <c r="G35" i="13"/>
  <c r="G34" i="13"/>
  <c r="G33" i="13"/>
  <c r="G32" i="13"/>
  <c r="G31" i="13"/>
  <c r="G30" i="13"/>
  <c r="G29" i="13"/>
  <c r="G28" i="13"/>
  <c r="G27" i="13"/>
  <c r="G26" i="13"/>
  <c r="G25" i="13"/>
  <c r="G24" i="13"/>
  <c r="G23" i="13"/>
  <c r="J21" i="13"/>
  <c r="G22" i="13"/>
  <c r="H22" i="13"/>
  <c r="I21" i="13"/>
  <c r="G21" i="13" s="1"/>
  <c r="G20" i="13"/>
  <c r="G19" i="13"/>
  <c r="G18" i="13"/>
  <c r="G17" i="13"/>
  <c r="G16" i="13"/>
  <c r="G15" i="13"/>
  <c r="G14" i="13"/>
  <c r="G13" i="13"/>
  <c r="G12" i="13"/>
  <c r="G11" i="13"/>
  <c r="J10" i="13"/>
  <c r="J9" i="13"/>
  <c r="I10" i="13"/>
  <c r="I9" i="13"/>
  <c r="I72" i="13" s="1"/>
  <c r="H10" i="13"/>
  <c r="H9" i="13"/>
  <c r="G67" i="13"/>
  <c r="G9" i="13"/>
  <c r="G10" i="13"/>
  <c r="G72" i="13"/>
  <c r="E43" i="1"/>
  <c r="J43" i="1"/>
  <c r="J94" i="1"/>
  <c r="G13" i="12"/>
  <c r="I27" i="12"/>
  <c r="G12" i="12"/>
  <c r="G35" i="12" s="1"/>
  <c r="I10" i="12"/>
  <c r="G10" i="12"/>
  <c r="I9" i="12"/>
  <c r="G9" i="12"/>
  <c r="E60" i="1"/>
  <c r="J60" i="1"/>
  <c r="P60" i="1" s="1"/>
  <c r="D44" i="8"/>
  <c r="D43" i="8" s="1"/>
  <c r="E21" i="1"/>
  <c r="J21" i="1"/>
  <c r="E20" i="1"/>
  <c r="J20" i="1"/>
  <c r="J61" i="1"/>
  <c r="E61" i="1"/>
  <c r="P61" i="1" s="1"/>
  <c r="J33" i="1"/>
  <c r="E33" i="1"/>
  <c r="P33" i="1" s="1"/>
  <c r="D52" i="8"/>
  <c r="O99" i="1"/>
  <c r="O98" i="1" s="1"/>
  <c r="N99" i="1"/>
  <c r="N98" i="1" s="1"/>
  <c r="M99" i="1"/>
  <c r="L99" i="1"/>
  <c r="L98" i="1" s="1"/>
  <c r="K99" i="1"/>
  <c r="K98" i="1" s="1"/>
  <c r="G99" i="1"/>
  <c r="H99" i="1"/>
  <c r="H98" i="1" s="1"/>
  <c r="I99" i="1"/>
  <c r="I98" i="1" s="1"/>
  <c r="F99" i="1"/>
  <c r="F98" i="1" s="1"/>
  <c r="J101" i="1"/>
  <c r="J102" i="1"/>
  <c r="J103" i="1"/>
  <c r="E102" i="1"/>
  <c r="P102" i="1" s="1"/>
  <c r="P101" i="1"/>
  <c r="L28" i="1"/>
  <c r="L27" i="1" s="1"/>
  <c r="M28" i="1"/>
  <c r="M27" i="1" s="1"/>
  <c r="N28" i="1"/>
  <c r="N27" i="1" s="1"/>
  <c r="O28" i="1"/>
  <c r="K28" i="1"/>
  <c r="K27" i="1" s="1"/>
  <c r="E83" i="1"/>
  <c r="J83" i="1"/>
  <c r="E19" i="1"/>
  <c r="J19" i="1"/>
  <c r="E23" i="1"/>
  <c r="J23" i="1"/>
  <c r="P23" i="1" s="1"/>
  <c r="E66" i="1"/>
  <c r="J66" i="1"/>
  <c r="P19" i="1"/>
  <c r="J17" i="1"/>
  <c r="J18" i="1"/>
  <c r="E17" i="1"/>
  <c r="P17" i="1" s="1"/>
  <c r="Q17" i="1" s="1"/>
  <c r="E103" i="1"/>
  <c r="D59" i="8"/>
  <c r="D58" i="8"/>
  <c r="E14" i="7"/>
  <c r="E13" i="7" s="1"/>
  <c r="E17" i="7" s="1"/>
  <c r="F14" i="7"/>
  <c r="F13" i="7" s="1"/>
  <c r="F17" i="7" s="1"/>
  <c r="F22" i="7"/>
  <c r="F20" i="7" s="1"/>
  <c r="F19" i="7" s="1"/>
  <c r="F23" i="7" s="1"/>
  <c r="E22" i="7"/>
  <c r="D22" i="7"/>
  <c r="F21" i="7"/>
  <c r="E21" i="7"/>
  <c r="C21" i="7" s="1"/>
  <c r="D21" i="7"/>
  <c r="C16" i="7"/>
  <c r="C15" i="7"/>
  <c r="D14" i="7"/>
  <c r="D13" i="7" s="1"/>
  <c r="C13" i="7" s="1"/>
  <c r="D65" i="8"/>
  <c r="D66" i="8" s="1"/>
  <c r="E20" i="7"/>
  <c r="E19" i="7" s="1"/>
  <c r="E23" i="7" s="1"/>
  <c r="C17" i="7"/>
  <c r="J15" i="1"/>
  <c r="J86" i="1"/>
  <c r="P86" i="1" s="1"/>
  <c r="Q86" i="1" s="1"/>
  <c r="O85" i="1"/>
  <c r="N85" i="1"/>
  <c r="N84" i="1" s="1"/>
  <c r="M85" i="1"/>
  <c r="M84" i="1" s="1"/>
  <c r="L85" i="1"/>
  <c r="K85" i="1"/>
  <c r="G85" i="1"/>
  <c r="G84" i="1" s="1"/>
  <c r="H85" i="1"/>
  <c r="H84" i="1" s="1"/>
  <c r="I85" i="1"/>
  <c r="I84" i="1" s="1"/>
  <c r="J100" i="1"/>
  <c r="J97" i="1"/>
  <c r="J96" i="1"/>
  <c r="J95" i="1"/>
  <c r="J93" i="1"/>
  <c r="J87" i="1"/>
  <c r="P87" i="1" s="1"/>
  <c r="Q87" i="1" s="1"/>
  <c r="J82" i="1"/>
  <c r="J78" i="1"/>
  <c r="J77" i="1"/>
  <c r="J75" i="1"/>
  <c r="J74" i="1"/>
  <c r="J73" i="1"/>
  <c r="J72" i="1"/>
  <c r="J71" i="1"/>
  <c r="J70" i="1"/>
  <c r="J69" i="1"/>
  <c r="J68" i="1"/>
  <c r="J67" i="1"/>
  <c r="J65" i="1"/>
  <c r="J64" i="1"/>
  <c r="J63" i="1"/>
  <c r="J62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0" i="1"/>
  <c r="J39" i="1"/>
  <c r="J38" i="1"/>
  <c r="J37" i="1"/>
  <c r="J36" i="1"/>
  <c r="J35" i="1"/>
  <c r="J34" i="1"/>
  <c r="J32" i="1"/>
  <c r="J31" i="1"/>
  <c r="J30" i="1"/>
  <c r="J29" i="1"/>
  <c r="J16" i="1"/>
  <c r="J22" i="1"/>
  <c r="J24" i="1"/>
  <c r="J25" i="1"/>
  <c r="J26" i="1"/>
  <c r="J28" i="1"/>
  <c r="E45" i="1"/>
  <c r="F14" i="1"/>
  <c r="F13" i="1" s="1"/>
  <c r="E13" i="1" s="1"/>
  <c r="F28" i="1"/>
  <c r="L14" i="1"/>
  <c r="L13" i="1" s="1"/>
  <c r="M14" i="1"/>
  <c r="M13" i="1" s="1"/>
  <c r="N14" i="1"/>
  <c r="N13" i="1" s="1"/>
  <c r="O14" i="1"/>
  <c r="K14" i="1"/>
  <c r="J14" i="1" s="1"/>
  <c r="G14" i="1"/>
  <c r="H14" i="1"/>
  <c r="I14" i="1"/>
  <c r="I13" i="1" s="1"/>
  <c r="P45" i="1"/>
  <c r="O27" i="1"/>
  <c r="E15" i="1"/>
  <c r="E88" i="1"/>
  <c r="E18" i="1"/>
  <c r="P18" i="1" s="1"/>
  <c r="E93" i="1"/>
  <c r="E94" i="1"/>
  <c r="E95" i="1"/>
  <c r="E30" i="1"/>
  <c r="P30" i="1" s="1"/>
  <c r="Q30" i="1" s="1"/>
  <c r="E31" i="1"/>
  <c r="E32" i="1"/>
  <c r="E34" i="1"/>
  <c r="E35" i="1"/>
  <c r="E36" i="1"/>
  <c r="E37" i="1"/>
  <c r="E38" i="1"/>
  <c r="E39" i="1"/>
  <c r="P39" i="1" s="1"/>
  <c r="Q39" i="1" s="1"/>
  <c r="E40" i="1"/>
  <c r="E44" i="1"/>
  <c r="E46" i="1"/>
  <c r="E47" i="1"/>
  <c r="E48" i="1"/>
  <c r="E49" i="1"/>
  <c r="P49" i="1" s="1"/>
  <c r="E50" i="1"/>
  <c r="E51" i="1"/>
  <c r="E52" i="1"/>
  <c r="P52" i="1" s="1"/>
  <c r="E53" i="1"/>
  <c r="P53" i="1" s="1"/>
  <c r="E54" i="1"/>
  <c r="E55" i="1"/>
  <c r="E56" i="1"/>
  <c r="E57" i="1"/>
  <c r="P57" i="1" s="1"/>
  <c r="E58" i="1"/>
  <c r="E59" i="1"/>
  <c r="E62" i="1"/>
  <c r="P62" i="1" s="1"/>
  <c r="E63" i="1"/>
  <c r="P63" i="1" s="1"/>
  <c r="E64" i="1"/>
  <c r="E65" i="1"/>
  <c r="E67" i="1"/>
  <c r="E68" i="1"/>
  <c r="P68" i="1" s="1"/>
  <c r="E69" i="1"/>
  <c r="E70" i="1"/>
  <c r="E71" i="1"/>
  <c r="P71" i="1" s="1"/>
  <c r="E72" i="1"/>
  <c r="P72" i="1" s="1"/>
  <c r="E73" i="1"/>
  <c r="E74" i="1"/>
  <c r="E75" i="1"/>
  <c r="E77" i="1"/>
  <c r="E78" i="1"/>
  <c r="E82" i="1"/>
  <c r="E16" i="1"/>
  <c r="P16" i="1" s="1"/>
  <c r="E87" i="1"/>
  <c r="E22" i="1"/>
  <c r="E96" i="1"/>
  <c r="P96" i="1" s="1"/>
  <c r="E24" i="1"/>
  <c r="E25" i="1"/>
  <c r="E26" i="1"/>
  <c r="E97" i="1"/>
  <c r="P97" i="1" s="1"/>
  <c r="Q97" i="1" s="1"/>
  <c r="M98" i="1"/>
  <c r="G98" i="1"/>
  <c r="E100" i="1"/>
  <c r="E86" i="1"/>
  <c r="O84" i="1"/>
  <c r="K84" i="1"/>
  <c r="E29" i="1"/>
  <c r="P29" i="1" s="1"/>
  <c r="G28" i="1"/>
  <c r="G27" i="1" s="1"/>
  <c r="H28" i="1"/>
  <c r="I28" i="1"/>
  <c r="I27" i="1" s="1"/>
  <c r="O13" i="1"/>
  <c r="G13" i="1"/>
  <c r="H27" i="1"/>
  <c r="P25" i="1"/>
  <c r="P82" i="1"/>
  <c r="P74" i="1"/>
  <c r="P70" i="1"/>
  <c r="P65" i="1"/>
  <c r="P59" i="1"/>
  <c r="P55" i="1"/>
  <c r="P51" i="1"/>
  <c r="P47" i="1"/>
  <c r="P35" i="1"/>
  <c r="Q35" i="1" s="1"/>
  <c r="Q18" i="1"/>
  <c r="P24" i="1"/>
  <c r="P75" i="1"/>
  <c r="P67" i="1"/>
  <c r="P56" i="1"/>
  <c r="P48" i="1"/>
  <c r="P36" i="1"/>
  <c r="P93" i="1"/>
  <c r="E85" i="1"/>
  <c r="P15" i="1"/>
  <c r="Q101" i="1" l="1"/>
  <c r="J85" i="1"/>
  <c r="P76" i="1"/>
  <c r="P43" i="1"/>
  <c r="E14" i="1"/>
  <c r="P14" i="1" s="1"/>
  <c r="K13" i="1"/>
  <c r="J13" i="1" s="1"/>
  <c r="P13" i="1" s="1"/>
  <c r="N104" i="1"/>
  <c r="J72" i="13"/>
  <c r="P77" i="1"/>
  <c r="P40" i="1"/>
  <c r="P31" i="1"/>
  <c r="Q31" i="1" s="1"/>
  <c r="P32" i="1"/>
  <c r="Q32" i="1" s="1"/>
  <c r="P37" i="1"/>
  <c r="Q37" i="1" s="1"/>
  <c r="P44" i="1"/>
  <c r="Q44" i="1" s="1"/>
  <c r="P42" i="1"/>
  <c r="Q42" i="1" s="1"/>
  <c r="E84" i="1"/>
  <c r="P85" i="1"/>
  <c r="Q85" i="1" s="1"/>
  <c r="I104" i="1"/>
  <c r="G104" i="1"/>
  <c r="M104" i="1"/>
  <c r="J99" i="1"/>
  <c r="L84" i="1"/>
  <c r="J84" i="1" s="1"/>
  <c r="P94" i="1"/>
  <c r="Q94" i="1" s="1"/>
  <c r="P66" i="1"/>
  <c r="Q66" i="1" s="1"/>
  <c r="P83" i="1"/>
  <c r="Q83" i="1" s="1"/>
  <c r="J98" i="1"/>
  <c r="Q33" i="1"/>
  <c r="P20" i="1"/>
  <c r="P21" i="1"/>
  <c r="Q21" i="1" s="1"/>
  <c r="C14" i="7"/>
  <c r="D17" i="7"/>
  <c r="Q29" i="1"/>
  <c r="P100" i="1"/>
  <c r="Q100" i="1" s="1"/>
  <c r="E99" i="1"/>
  <c r="Q24" i="1"/>
  <c r="Q16" i="1"/>
  <c r="Q75" i="1"/>
  <c r="Q71" i="1"/>
  <c r="Q67" i="1"/>
  <c r="Q62" i="1"/>
  <c r="Q56" i="1"/>
  <c r="Q52" i="1"/>
  <c r="Q48" i="1"/>
  <c r="Q40" i="1"/>
  <c r="Q36" i="1"/>
  <c r="P88" i="1"/>
  <c r="Q88" i="1"/>
  <c r="J27" i="1"/>
  <c r="K104" i="1"/>
  <c r="Q43" i="1"/>
  <c r="H72" i="13"/>
  <c r="P95" i="1"/>
  <c r="Q95" i="1" s="1"/>
  <c r="P34" i="1"/>
  <c r="Q34" i="1" s="1"/>
  <c r="P38" i="1"/>
  <c r="Q38" i="1" s="1"/>
  <c r="P46" i="1"/>
  <c r="Q46" i="1" s="1"/>
  <c r="P50" i="1"/>
  <c r="Q50" i="1" s="1"/>
  <c r="P54" i="1"/>
  <c r="Q54" i="1" s="1"/>
  <c r="P58" i="1"/>
  <c r="Q58" i="1" s="1"/>
  <c r="P64" i="1"/>
  <c r="Q64" i="1" s="1"/>
  <c r="P69" i="1"/>
  <c r="Q69" i="1" s="1"/>
  <c r="P73" i="1"/>
  <c r="Q73" i="1" s="1"/>
  <c r="P78" i="1"/>
  <c r="Q78" i="1" s="1"/>
  <c r="P22" i="1"/>
  <c r="Q22" i="1" s="1"/>
  <c r="P26" i="1"/>
  <c r="Q26" i="1" s="1"/>
  <c r="O104" i="1"/>
  <c r="H13" i="1"/>
  <c r="H104" i="1" s="1"/>
  <c r="Q14" i="1"/>
  <c r="E28" i="1"/>
  <c r="F27" i="1"/>
  <c r="Q45" i="1"/>
  <c r="Q25" i="1"/>
  <c r="Q47" i="1"/>
  <c r="Q49" i="1"/>
  <c r="Q51" i="1"/>
  <c r="Q53" i="1"/>
  <c r="Q55" i="1"/>
  <c r="Q57" i="1"/>
  <c r="Q59" i="1"/>
  <c r="Q63" i="1"/>
  <c r="Q65" i="1"/>
  <c r="Q68" i="1"/>
  <c r="Q70" i="1"/>
  <c r="Q72" i="1"/>
  <c r="Q74" i="1"/>
  <c r="Q77" i="1"/>
  <c r="Q82" i="1"/>
  <c r="Q93" i="1"/>
  <c r="Q96" i="1"/>
  <c r="Q15" i="1"/>
  <c r="P103" i="1"/>
  <c r="Q103" i="1" s="1"/>
  <c r="C22" i="7"/>
  <c r="D20" i="7"/>
  <c r="Q23" i="1"/>
  <c r="Q19" i="1"/>
  <c r="Q102" i="1"/>
  <c r="Q61" i="1"/>
  <c r="Q20" i="1"/>
  <c r="Q60" i="1"/>
  <c r="G55" i="13"/>
  <c r="Q79" i="1"/>
  <c r="C89" i="14"/>
  <c r="G89" i="14" s="1"/>
  <c r="D86" i="14"/>
  <c r="C74" i="14"/>
  <c r="G74" i="14" s="1"/>
  <c r="G22" i="14"/>
  <c r="E62" i="14"/>
  <c r="C63" i="14"/>
  <c r="G63" i="14" s="1"/>
  <c r="Q76" i="1"/>
  <c r="Q41" i="1"/>
  <c r="C14" i="14"/>
  <c r="G14" i="14" s="1"/>
  <c r="D13" i="14"/>
  <c r="D56" i="14"/>
  <c r="C87" i="14"/>
  <c r="G87" i="14" s="1"/>
  <c r="C15" i="14"/>
  <c r="G15" i="14" s="1"/>
  <c r="F92" i="14"/>
  <c r="E33" i="14"/>
  <c r="C33" i="14" s="1"/>
  <c r="G33" i="14" s="1"/>
  <c r="C57" i="14"/>
  <c r="G57" i="14" s="1"/>
  <c r="E74" i="14"/>
  <c r="C80" i="14"/>
  <c r="G80" i="14" s="1"/>
  <c r="D79" i="14"/>
  <c r="C79" i="14" s="1"/>
  <c r="G79" i="14" s="1"/>
  <c r="C95" i="14"/>
  <c r="G95" i="14" s="1"/>
  <c r="D94" i="14"/>
  <c r="F94" i="14"/>
  <c r="F93" i="14" s="1"/>
  <c r="P80" i="1"/>
  <c r="L104" i="1" l="1"/>
  <c r="J104" i="1" s="1"/>
  <c r="Q13" i="1"/>
  <c r="P84" i="1"/>
  <c r="Q84" i="1" s="1"/>
  <c r="F112" i="14"/>
  <c r="C13" i="14"/>
  <c r="G13" i="14" s="1"/>
  <c r="E55" i="14"/>
  <c r="E92" i="14" s="1"/>
  <c r="E112" i="14" s="1"/>
  <c r="C62" i="14"/>
  <c r="G62" i="14" s="1"/>
  <c r="F104" i="1"/>
  <c r="E27" i="1"/>
  <c r="C94" i="14"/>
  <c r="G94" i="14" s="1"/>
  <c r="D93" i="14"/>
  <c r="C93" i="14" s="1"/>
  <c r="G93" i="14" s="1"/>
  <c r="D55" i="14"/>
  <c r="C55" i="14" s="1"/>
  <c r="G55" i="14" s="1"/>
  <c r="C56" i="14"/>
  <c r="G56" i="14" s="1"/>
  <c r="D85" i="14"/>
  <c r="C85" i="14" s="1"/>
  <c r="G85" i="14" s="1"/>
  <c r="C86" i="14"/>
  <c r="G86" i="14" s="1"/>
  <c r="D19" i="7"/>
  <c r="C20" i="7"/>
  <c r="P28" i="1"/>
  <c r="Q28" i="1" s="1"/>
  <c r="P99" i="1"/>
  <c r="E98" i="1"/>
  <c r="Q99" i="1"/>
  <c r="P98" i="1" l="1"/>
  <c r="Q98" i="1"/>
  <c r="D23" i="7"/>
  <c r="C19" i="7"/>
  <c r="C23" i="7" s="1"/>
  <c r="D92" i="14"/>
  <c r="P27" i="1"/>
  <c r="P104" i="1" s="1"/>
  <c r="E104" i="1"/>
  <c r="Q104" i="1" l="1"/>
  <c r="Q27" i="1"/>
  <c r="C92" i="14"/>
  <c r="G92" i="14" s="1"/>
  <c r="D112" i="14"/>
  <c r="C112" i="14" s="1"/>
  <c r="P109" i="1" s="1"/>
</calcChain>
</file>

<file path=xl/sharedStrings.xml><?xml version="1.0" encoding="utf-8"?>
<sst xmlns="http://schemas.openxmlformats.org/spreadsheetml/2006/main" count="985" uniqueCount="544">
  <si>
    <t>0610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</si>
  <si>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</si>
  <si>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>0611172</t>
  </si>
  <si>
    <t xml:space="preserve">Виконання  заходів в рамках реалізації програми "Спроможна школа для кращих результатів" за рахунок субвенції з державного бюджету місцевим бюджетам 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</si>
  <si>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(родючого шару ґрунту) без спеціального дозволу</t>
  </si>
  <si>
    <t xml:space="preserve">Інша діяльність пов'язана із експлуатацією об'єктів житлово-комунального господарства </t>
  </si>
  <si>
    <t>Будівництво установ та закладів культури</t>
  </si>
  <si>
    <t>0617324</t>
  </si>
  <si>
    <t>Субвенція з державного бюджету місцевим бюджетам на реалізацію програми "Спроможна школа для кращих результатів"</t>
  </si>
  <si>
    <t xml:space="preserve">Капітальний ремонт харчоблоку Новотроїцького закладу загальної середньої освіти №1 за адресою Херсонська область, смт Новотроїцьке, вул. Соборна, 100 </t>
  </si>
  <si>
    <t>Капітальний ремонт харчоблоку Громівського закладу загальної середньої освіти за адресою Херсонська область, с Громівка, вул Власенко С.Т., буд 2</t>
  </si>
  <si>
    <t>Капітальний ремонт Федорівської ЗОШ І-ІІІ ступенів  за адресою вул Шкільна, 2, с Фелорівка, Новотроїцький район, Херсонська область</t>
  </si>
  <si>
    <t>7324</t>
  </si>
  <si>
    <t xml:space="preserve">Капітальний ремонт  глядацької зали Сивашівського сільського будинку культури Новотроїцького району Херсонської області с.Сивашівка, вул.Поштова,63 </t>
  </si>
  <si>
    <t>2020 -2021рік</t>
  </si>
  <si>
    <t xml:space="preserve">Капітальний ремонт глядацької зали Центру культури та дозвілля Новотроїцької селищної ради Сивашівської філії  Генічеського району Херсонської області с.Сивашівка, вул.Поштова,63 </t>
  </si>
  <si>
    <t>Начальник фінансового управління</t>
  </si>
  <si>
    <t>Валентина МУРАВЙОВА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</si>
  <si>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</si>
  <si>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</si>
  <si>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</si>
  <si>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</si>
  <si>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</si>
  <si>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</si>
  <si>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</si>
  <si>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</si>
  <si>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</si>
  <si>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</si>
  <si>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</si>
  <si>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</si>
  <si>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</si>
  <si>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</si>
  <si>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</si>
  <si>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</si>
  <si>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</si>
  <si>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</si>
  <si>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</si>
  <si>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</si>
  <si>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</si>
  <si>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</si>
  <si>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0110180</t>
  </si>
  <si>
    <t>0133</t>
  </si>
  <si>
    <t>0180</t>
  </si>
  <si>
    <t>Інша діяльність у сфері державного управління</t>
  </si>
  <si>
    <t>1050</t>
  </si>
  <si>
    <t>3210</t>
  </si>
  <si>
    <t>Організація та проведення громадських робіт</t>
  </si>
  <si>
    <t>0117610</t>
  </si>
  <si>
    <t>0411</t>
  </si>
  <si>
    <t>7610</t>
  </si>
  <si>
    <t>Сприяння розвитку малого та середнього підприємництва</t>
  </si>
  <si>
    <t>0320</t>
  </si>
  <si>
    <t>8130</t>
  </si>
  <si>
    <t>Забезпечення діяльності місцевої пожежної охорони</t>
  </si>
  <si>
    <t>0118220</t>
  </si>
  <si>
    <t>0380</t>
  </si>
  <si>
    <t>8220</t>
  </si>
  <si>
    <t>Заходи та роботи з мобілізаційної підготовки місцевого значення</t>
  </si>
  <si>
    <t>0118230</t>
  </si>
  <si>
    <t>8230</t>
  </si>
  <si>
    <t>Інші заходи громадського порядку та безпеки</t>
  </si>
  <si>
    <t>0118240</t>
  </si>
  <si>
    <t>8240</t>
  </si>
  <si>
    <t>Заходи та роботи з територіальної оборони</t>
  </si>
  <si>
    <t>0600000</t>
  </si>
  <si>
    <t>0610000</t>
  </si>
  <si>
    <t>0610160</t>
  </si>
  <si>
    <t>0160</t>
  </si>
  <si>
    <t>0611010</t>
  </si>
  <si>
    <t>0910</t>
  </si>
  <si>
    <t>1010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</si>
  <si>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</si>
  <si>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</si>
  <si>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</si>
  <si>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</si>
  <si>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</t>
  </si>
  <si>
    <t>0611031</t>
  </si>
  <si>
    <t>1031</t>
  </si>
  <si>
    <t>0611070</t>
  </si>
  <si>
    <t>0960</t>
  </si>
  <si>
    <t>1070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</si>
  <si>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</si>
  <si>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</si>
  <si>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</si>
  <si>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спеціальної освіти мистецькими школами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</si>
  <si>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</si>
  <si>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</si>
  <si>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</si>
  <si>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</si>
  <si>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</si>
  <si>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</si>
  <si>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</si>
  <si>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</si>
  <si>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</si>
  <si>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</si>
  <si>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</si>
  <si>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</si>
  <si>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</si>
  <si>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0611200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</si>
  <si>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</si>
  <si>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</si>
  <si>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0612010</t>
  </si>
  <si>
    <t>0731</t>
  </si>
  <si>
    <t>2010</t>
  </si>
  <si>
    <t>Багатопрофільна стаціонарна медична допомога населенню</t>
  </si>
  <si>
    <t>0612111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</si>
  <si>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</si>
  <si>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</si>
  <si>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</si>
  <si>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0612142</t>
  </si>
  <si>
    <t>0763</t>
  </si>
  <si>
    <t>2142</t>
  </si>
  <si>
    <t>Програми і централізовані заходи боротьби з туберкульозом</t>
  </si>
  <si>
    <t>0612143</t>
  </si>
  <si>
    <t>2143</t>
  </si>
  <si>
    <t>Програми і централізовані заходи профілактики ВІЛ-інфекції/СНІДу</t>
  </si>
  <si>
    <t>0612144</t>
  </si>
  <si>
    <t>2144</t>
  </si>
  <si>
    <t>Централізовані заходи з лікування хворих на цукровий та нецукровий діабет</t>
  </si>
  <si>
    <t>0612145</t>
  </si>
  <si>
    <t>2145</t>
  </si>
  <si>
    <t>Централізовані заходи з лікування онкологічних хворих</t>
  </si>
  <si>
    <t>0612152</t>
  </si>
  <si>
    <t>2152</t>
  </si>
  <si>
    <t>Інші програми та заходи у сфері охорони здоров`я</t>
  </si>
  <si>
    <t>0613032</t>
  </si>
  <si>
    <t>3032</t>
  </si>
  <si>
    <t>Надання пільг окремим категоріям громадян з оплати послуг зв`язку</t>
  </si>
  <si>
    <t>0613033</t>
  </si>
  <si>
    <t>3033</t>
  </si>
  <si>
    <t>Компенсаційні виплати на пільговий проїзд автомобільним транспортом окремим категоріям громадян</t>
  </si>
  <si>
    <t>0613050</t>
  </si>
  <si>
    <t>3050</t>
  </si>
  <si>
    <t>Пільгове медичне обслуговування осіб, які постраждали внаслідок Чорнобильської катастрофи</t>
  </si>
  <si>
    <t>0613090</t>
  </si>
  <si>
    <t>1030</t>
  </si>
  <si>
    <t>3090</t>
  </si>
  <si>
    <t>Видатки на поховання учасників бойових дій та осіб з інвалідністю внаслідок війни</t>
  </si>
  <si>
    <t>0613104</t>
  </si>
  <si>
    <t>1020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</si>
  <si>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</si>
  <si>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</si>
  <si>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0613121</t>
  </si>
  <si>
    <t>1040</t>
  </si>
  <si>
    <t>3121</t>
  </si>
  <si>
    <t>Утримання та забезпечення діяльності центрів соціальних служб для сім`ї, дітей та молоді</t>
  </si>
  <si>
    <t>0613123</t>
  </si>
  <si>
    <t>3123</t>
  </si>
  <si>
    <t>Заходи державної політики з питань сім`ї</t>
  </si>
  <si>
    <t>0613160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</si>
  <si>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</si>
  <si>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</si>
  <si>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0613180</t>
  </si>
  <si>
    <t>1060</t>
  </si>
  <si>
    <t>3180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</si>
  <si>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</si>
  <si>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0613191</t>
  </si>
  <si>
    <t>3191</t>
  </si>
  <si>
    <t>Інші видатки на соціальний захист ветеранів війни та праці</t>
  </si>
  <si>
    <t>0613192</t>
  </si>
  <si>
    <t>3192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</si>
  <si>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</si>
  <si>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0613242</t>
  </si>
  <si>
    <t>1090</t>
  </si>
  <si>
    <t>3242</t>
  </si>
  <si>
    <t>Інші заходи у сфері соціального захисту і соціального забезпечення</t>
  </si>
  <si>
    <t>0614030</t>
  </si>
  <si>
    <t>0824</t>
  </si>
  <si>
    <t>4030</t>
  </si>
  <si>
    <t>Забезпечення діяльності бібліотек</t>
  </si>
  <si>
    <t>0614060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</si>
  <si>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</si>
  <si>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</si>
  <si>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</si>
  <si>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0614082</t>
  </si>
  <si>
    <t>0829</t>
  </si>
  <si>
    <t>4082</t>
  </si>
  <si>
    <t>Інші заходи в галузі культури і мистецтва</t>
  </si>
  <si>
    <t>0615011</t>
  </si>
  <si>
    <t>0810</t>
  </si>
  <si>
    <t>5011</t>
  </si>
  <si>
    <t>Проведення навчально-тренувальних зборів і змагань з олімпійських видів спорту</t>
  </si>
  <si>
    <t>0615012</t>
  </si>
  <si>
    <t>5012</t>
  </si>
  <si>
    <t>Проведення навчально-тренувальних зборів і змагань з неолімпійських видів спорту</t>
  </si>
  <si>
    <t>0615031</t>
  </si>
  <si>
    <t>5031</t>
  </si>
  <si>
    <t>Утримання та навчально-тренувальна робота комунальних дитячо-юнацьких спортивних шкіл</t>
  </si>
  <si>
    <t>0615041</t>
  </si>
  <si>
    <t>5041</t>
  </si>
  <si>
    <t>Утримання та фінансова підтримка спортивних споруд</t>
  </si>
  <si>
    <t>0615061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</si>
  <si>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</si>
  <si>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</si>
  <si>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0617321</t>
  </si>
  <si>
    <t>0443</t>
  </si>
  <si>
    <t>7321</t>
  </si>
  <si>
    <t>Будівництво освітніх установ та закладів</t>
  </si>
  <si>
    <t>0617361</t>
  </si>
  <si>
    <t>0490</t>
  </si>
  <si>
    <t>7361</t>
  </si>
  <si>
    <t>Співфінансування інвестиційних проектів, що реалізуються за рахунок коштів державного фонду регіонального розвитку</t>
  </si>
  <si>
    <t>1200000</t>
  </si>
  <si>
    <t>1210000</t>
  </si>
  <si>
    <t>1210160</t>
  </si>
  <si>
    <t>1216013</t>
  </si>
  <si>
    <t>0620</t>
  </si>
  <si>
    <t>6013</t>
  </si>
  <si>
    <t>Забезпечення діяльності водопровідно-каналізаційного господарства</t>
  </si>
  <si>
    <t>1216030</t>
  </si>
  <si>
    <t>6030</t>
  </si>
  <si>
    <t>Організація благоустрою населених пунктів</t>
  </si>
  <si>
    <t>0421</t>
  </si>
  <si>
    <t>7130</t>
  </si>
  <si>
    <t>Здійснення заходів із землеустрою</t>
  </si>
  <si>
    <t>1217461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</si>
  <si>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</si>
  <si>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</si>
  <si>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</si>
  <si>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1217670</t>
  </si>
  <si>
    <t>7670</t>
  </si>
  <si>
    <t>Внески до статутного капіталу суб`єктів господарювання</t>
  </si>
  <si>
    <t>1218110</t>
  </si>
  <si>
    <t>8110</t>
  </si>
  <si>
    <t>Заходи із запобігання та ліквідації надзвичайних ситуацій та наслідків стихійного лиха</t>
  </si>
  <si>
    <t>3700000</t>
  </si>
  <si>
    <t>3710000</t>
  </si>
  <si>
    <t>3710160</t>
  </si>
  <si>
    <t>3718710</t>
  </si>
  <si>
    <t>8710</t>
  </si>
  <si>
    <t>Резервний фонд місцевого бюджету</t>
  </si>
  <si>
    <t>X</t>
  </si>
  <si>
    <t>УСЬОГО</t>
  </si>
  <si>
    <t>(код бюджету)</t>
  </si>
  <si>
    <t>Управління гуманітарної політики  Новотроїцької селищної ради</t>
  </si>
  <si>
    <t>Керівництво і управління у відповідній сфері у містах (місті Києві), селищах, селах, територіальних громадах</t>
  </si>
  <si>
    <t>Відділ житлово-комунального господарства, комунальної власності та благоустрою Новотроїцької селищної ради</t>
  </si>
  <si>
    <t>Фінансове управління Новотроїцької селищної ради</t>
  </si>
  <si>
    <t>Керівництво і управління у відповідній сфері у містах (місті Києві), селищах, селах територіальних громадах</t>
  </si>
  <si>
    <t>0611171</t>
  </si>
  <si>
    <t>Співфінансування заходів, що реалізуються за рахунок субвенції з державного бюджету місцевим бюджетам на реалізацію програми "Спроможна школа для кращих результатів"</t>
  </si>
  <si>
    <t>код бюджету</t>
  </si>
  <si>
    <t>Код програмної класифікації видатків та кредитування місцевого бюджету</t>
  </si>
  <si>
    <t>Усього</t>
  </si>
  <si>
    <t>2154700000</t>
  </si>
  <si>
    <t>Додаток 1</t>
  </si>
  <si>
    <t>(грн)</t>
  </si>
  <si>
    <t>Код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</si>
  <si>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</si>
  <si>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</si>
  <si>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1218340</t>
  </si>
  <si>
    <t>8340</t>
  </si>
  <si>
    <t>0540</t>
  </si>
  <si>
    <t>Природоохронні заходи за рахунок цільових фондів</t>
  </si>
  <si>
    <t>0117130</t>
  </si>
  <si>
    <t>1218130</t>
  </si>
  <si>
    <t>1213210</t>
  </si>
  <si>
    <t>0611210</t>
  </si>
  <si>
    <t>Надання освіти за рахунок залишку за  субвенцією з державного бюджету місцевим бюджетам на надання державної підтримки особам з особливими освітніми потребами</t>
  </si>
  <si>
    <t>Додаток 2</t>
  </si>
  <si>
    <t>Найменування згідно з Класифікацією фінансування бюджету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</si>
  <si>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</si>
  <si>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</si>
  <si>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</si>
  <si>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</si>
  <si>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</si>
  <si>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</si>
  <si>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</si>
  <si>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</si>
  <si>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</si>
  <si>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 xml:space="preserve">(код бюджету) </t>
  </si>
  <si>
    <t>1. Показники міжбюджетних трансфертів з інших бюджетів</t>
  </si>
  <si>
    <t>Код Класифікації
доходу бюджету /
Код бюджету</t>
  </si>
  <si>
    <t>Найменування трансферту /
Найменування бюджету – надавача міжбюджетного
трансферту</t>
  </si>
  <si>
    <t>І. Трансферти до загального фонду бюджету</t>
  </si>
  <si>
    <t>Базова дотація</t>
  </si>
  <si>
    <t>Державний бюджет</t>
  </si>
  <si>
    <t>Освітня субвенція з державного бюджету місцевим бюджетам</t>
  </si>
  <si>
    <t>Дотація з місцевого бюджету на здійснення переданих з державного бюджету видатків  з утримання закладів освіти та охорони здоровя за рахунок відповідної додаткової дотації з державного бюджету</t>
  </si>
  <si>
    <t>Обласний бюджет Херсонської області</t>
  </si>
  <si>
    <t>на заробітну плату з нарахуваннями педагогічним працівникам інклюзивно-ресурсного центру</t>
  </si>
  <si>
    <t>у закладах загальної середньої освіти (видатки споживання)</t>
  </si>
  <si>
    <t>у закладах загальної середньої освіти (видатки розвитку)</t>
  </si>
  <si>
    <t>у закладах дошкільної освіти (видатки споживання)</t>
  </si>
  <si>
    <t>у закладах дошкільної освіти (видатки розвитку)</t>
  </si>
  <si>
    <t>Субвенція з місцевого бюджету на здійснення підтримки окремих закладів та заходів у системі охорони здоров’я за рахунок відповідної субвенції з державного бюджету</t>
  </si>
  <si>
    <t>цільові видатки на лікування хворих на цукровий та нецукровий діабет</t>
  </si>
  <si>
    <t xml:space="preserve">Інші субвенції з місцевого бюджету </t>
  </si>
  <si>
    <t>на проведення витрат на похолвання учасників бойових дій і осіб з інвалідністю внаслідок війни та для надання пільг на медичне обслуговування громадя, які постраждали внаслідок Чорнобилької катастрофи</t>
  </si>
  <si>
    <t>ІІ. Трансферти до спеціального фонду бюджету</t>
  </si>
  <si>
    <t>УСЬОГО за розділами І, ІІ, у тому числі</t>
  </si>
  <si>
    <t>загальний фонд</t>
  </si>
  <si>
    <t>спеціальний фонд</t>
  </si>
  <si>
    <t>2. Показники міжбюджетних трансфертів іншим бюджетам</t>
  </si>
  <si>
    <t>Код Програмної
класифікації
видатків та
кредитування
місцевого
бюджету /
Код бюджету</t>
  </si>
  <si>
    <t>Код Типової
програмної
класифікації
видатків та
кредитування
місцевого
бюджету</t>
  </si>
  <si>
    <t xml:space="preserve">Найменування трансферту /
Найменування бюджету – отримувача
міжбюджетного трансферту
</t>
  </si>
  <si>
    <t>ІІ. Трансферти із спеціального фонду бюджету</t>
  </si>
  <si>
    <t>Субвенція з місцевого бюджету державному бюджету на виконання програм соціально-економічного розвитку регіону</t>
  </si>
  <si>
    <t>І. Трансферти із загального фонду бюджету</t>
  </si>
  <si>
    <t>3719800</t>
  </si>
  <si>
    <t>0617322</t>
  </si>
  <si>
    <t>7322</t>
  </si>
  <si>
    <t xml:space="preserve">Будівництво медичних  установ та закладів </t>
  </si>
  <si>
    <t>0116017</t>
  </si>
  <si>
    <t>Інша діяльність пов"язана з експлуатацією об"єктів житлово-комунального господарства</t>
  </si>
  <si>
    <t>0117330</t>
  </si>
  <si>
    <t>0617363</t>
  </si>
  <si>
    <t>7363</t>
  </si>
  <si>
    <t>Виконання інвестиційних проектів в рамках здійснення заходів щодо соціально-економічного розвитку окремих територій</t>
  </si>
  <si>
    <t>Інші субвенції з місцевого бюджету</t>
  </si>
  <si>
    <t>0613241</t>
  </si>
  <si>
    <t>3241</t>
  </si>
  <si>
    <t>Забезпечення діяльності інших закладів у сфкрі соціального захисту і соціального забезпечення</t>
  </si>
  <si>
    <t>0117650</t>
  </si>
  <si>
    <t>7650</t>
  </si>
  <si>
    <t>Проведення експертної грошової оцінки земельної ділянки чи права на неї</t>
  </si>
  <si>
    <t>7330</t>
  </si>
  <si>
    <t>Будівництво  інших обєктів комунальної власності</t>
  </si>
  <si>
    <t>1217310</t>
  </si>
  <si>
    <t>7310</t>
  </si>
  <si>
    <t>Будівництво обєктів житлово-комунального господарства</t>
  </si>
  <si>
    <t>Херсонський прикордонний загін Державної прикордонної служби України (для відділу прикординної служби "Благовіщенка" Херсонського прикордонного загону)</t>
  </si>
  <si>
    <t>Управління Служби безпеки України в Херсонській області (для Генічеського РВ УСБУ в Херсонській області)</t>
  </si>
  <si>
    <t>Зміни до додатку 5 "Міжбюджетні трансферти на 2021 рік" рішення ІІІ сесії селищної ради VIII скликання від 23 грудня 2020 року № 73</t>
  </si>
  <si>
    <t>Зміни до додатку 3 "Розподіл видатків бюджету Новотроїцької селищної територіальної громади на 2021 рік" рішення ІІІ сесії селищної ради VIII скликання від 23 грудня 2020 року № 73</t>
  </si>
  <si>
    <t>Зміни до додатку 2 "Фінансування бюджету Новотроїцької селищної територіальної громади на 2021 рік" рішення ІІІ сесії селищної ради VIII скликання від 23 грудня 2020 року № 73</t>
  </si>
  <si>
    <t>3719770</t>
  </si>
  <si>
    <t>Генічеська районна державна адміністрація Херсонської області</t>
  </si>
  <si>
    <t>Управління соціального захисту населення Генічеської районної державної адміністрації Херсонської області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</si>
  <si>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</si>
  <si>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0611061</t>
  </si>
  <si>
    <t>1061</t>
  </si>
  <si>
    <t xml:space="preserve">до рішення     сесії селищної ради  VIII скликання </t>
  </si>
  <si>
    <t>до рішення     сесії селищної ради  VIII скликання</t>
  </si>
  <si>
    <t>0613140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</si>
  <si>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</si>
  <si>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</si>
  <si>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0117370</t>
  </si>
  <si>
    <t>7370</t>
  </si>
  <si>
    <t>Реалізація інших заходів щодо соціально-економічного розвитку територій</t>
  </si>
  <si>
    <t>0117540</t>
  </si>
  <si>
    <t>7540</t>
  </si>
  <si>
    <t>0460</t>
  </si>
  <si>
    <t>Реалізація заходів, спрямованих на підвищення доступності широкосмугововго доступу до Інтернету в сільській місцевості</t>
  </si>
  <si>
    <t>Субвенція з державного бюджету місцевим бюджетам на створення мережі спеціалізованих служб підтримки осіб, які постраждали від домашнього насильства та /або насильства за ознакою статі</t>
  </si>
  <si>
    <t>0613124</t>
  </si>
  <si>
    <t>3124</t>
  </si>
  <si>
    <t>Створення та забезпечення діяльності спеціалізованих служб підтримки осіб, які постраждали від домашнього насильства та/або насильства за ознакою статі</t>
  </si>
  <si>
    <t>Зміни до додатку 6 "Розподіл коштів бюджету розвитку на здійснення заходів на будівництво, реконструкцію і реставрацію, капітальний ремонт об"єктів виробничої, комунікаційної та соціальної інфраструктури за обєктами у 2021 році"  рішення ІІІ сесії селищної ради VIII скликання від 23 грудня 2020 року № 73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</si>
  <si>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</t>
  </si>
  <si>
    <t>Найменування обєкта будівництва/вид будівельних робіт,у тому числі проектні роботи</t>
  </si>
  <si>
    <t>Загальна тривалість будівництва ( рік початку і завершення )</t>
  </si>
  <si>
    <t>Загальна вартість булівництва , гривень</t>
  </si>
  <si>
    <t>Рівень виконання робіт на початок бюджетного періоду,%</t>
  </si>
  <si>
    <t>Обсяг видатків бюджету розвитку, які спрямовуються на будівництво об'єкта у бюджетному періоді, гривень</t>
  </si>
  <si>
    <t>Рівень готовності об'єкта на кінець бюджетного періоду, %</t>
  </si>
  <si>
    <t>Будівництво інших обєктів комунальної власності</t>
  </si>
  <si>
    <t>Реконструкція приміщення відділу "Центр надання адміністративних послуг" Новотроїцької селищної ради по вул Соборна , 88 в смт Новотроїцьке, Генічеського району Херсонської області</t>
  </si>
  <si>
    <t>2021 рік</t>
  </si>
  <si>
    <t>Капітальний ремонт системи опалення Сиваського ЗЗСО №1 Новотроїцької с/р за адресою: вул Бєлінського, буд. 10/23, смт Сиваське, Генічеського району Херсонської області</t>
  </si>
  <si>
    <t>Капітальний ремонт  приміщень будівлі Новотроїцького ліцею №2 за адресою :вул.Гоголя 28, смт. Новотролїцьке Херсонська область"</t>
  </si>
  <si>
    <t xml:space="preserve">Капітальний ремонт конструктивних елементів та частини покрівлі корпусу №1 Новотроїцького закладу загальної середньої освіти  №1 за адресою: Херсонська область, смт Новотроїцьке, вул. Соборна, 100 </t>
  </si>
  <si>
    <t>Капітальний ремонт водопровідної мережі по вул. Молодіжна в смт Новотроїцьке, Херсонської обл.</t>
  </si>
  <si>
    <t xml:space="preserve">Капітальний ремонт водопровідної мережі по вул. Польова (від вул. Калинова до вул. Каштанова) в смт Новотроїцьке Херсонської обл. </t>
  </si>
  <si>
    <r>
      <t>Капітальний ремонт водопровідної мережі по вул. Свято-Троїцька (від вул. Горького до пров. Огородній) в смт. Новотроїцьке, Херсонської обл.</t>
    </r>
    <r>
      <rPr>
        <b/>
        <sz val="10"/>
        <rFont val="Times New Roman"/>
        <family val="1"/>
        <charset val="204"/>
      </rPr>
      <t xml:space="preserve"> </t>
    </r>
  </si>
  <si>
    <t>Капітальний ремонт водопровідної мережі провулку від вул. Сонячна до вул. Заводська в смт Новотроїцьке, Херсонської обл.</t>
  </si>
  <si>
    <t xml:space="preserve">Капітальний ремонт водопровідної мережі по вул. Соборна (від вул. Польова до вул. Олімпійська) в смт Новотроїцьке, Херсонської обл. </t>
  </si>
  <si>
    <t>Субвенція з місцевого бюджету на забезпечення якісної, сучасної та доступної загальної середньої освіти `Нова українська школа` за рахунок відповідної субвенції з державного бюджету</t>
  </si>
  <si>
    <t>0611182</t>
  </si>
  <si>
    <t>Виконання заходів, спрямованих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</si>
  <si>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 xml:space="preserve">на закупівлю засобів навчання та обладнання для навчальних кабінетів початкової школи (видатки розвитку) </t>
  </si>
  <si>
    <t>Капітальний ремонт системи опалення Воскресенської гімназії Новотроїцької с/р за адресою вул Антипенка, буд 36, с Воскресенка, Генічеського району Херсонської області</t>
  </si>
  <si>
    <t>на підвищення кваліфікації педагогічних працівників та проведення супервізії (видатки споживання)</t>
  </si>
  <si>
    <t>Зміни до додатку 7 "Розподіл витрат бюджету Новотроїцької селищної територіальної громади на реалізацію місцевих/регіональних програм у 2021 році" рішення ІІІ сесії селищної ради VIII скликання від 23 грудня 2020 року № 73</t>
  </si>
  <si>
    <t>грн.</t>
  </si>
  <si>
    <t xml:space="preserve"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 </t>
  </si>
  <si>
    <t>Найменування місцевої/регіональної програми</t>
  </si>
  <si>
    <t>Дата та номер документа, яким затверджено місцеву/регіональну програму</t>
  </si>
  <si>
    <t xml:space="preserve">Селищна програма соціально - економічного та культурного розвитку  Новотроїцької територіальної громади на 2021 рік </t>
  </si>
  <si>
    <t>Рішення сесії селищної ради від 23.12.2020р. №61  (із змінами і доповненнями)</t>
  </si>
  <si>
    <t xml:space="preserve">Заходи та роботи з мобілізаційної підготовки місцевого значення </t>
  </si>
  <si>
    <t>Селищна програма соціально-правового захисту населення Новотроїцької територіальної громади на 2021 рік</t>
  </si>
  <si>
    <t>Рішення сесії селищної ради від 23.12.2020р. №70</t>
  </si>
  <si>
    <t>Селищна програма соціально-економічного та культурного розвитку на 2021 рік</t>
  </si>
  <si>
    <t>Рішення сесії селищної ради від 09.04.2021р. №329 (із змінами та доповненнями)</t>
  </si>
  <si>
    <t>Управління гуманітарної політики Новотроїцької селищної ради</t>
  </si>
  <si>
    <t>Надання позашкільної освіти закладами позашкільними  освіти, заходи із позашкільної роботи з дітьми</t>
  </si>
  <si>
    <t>Селищна програма розвитку освіти Новотроїцької територіальної громади на 2021 рік</t>
  </si>
  <si>
    <t>Рішення сесії селищної ради від 23.12.2020р. №72</t>
  </si>
  <si>
    <t xml:space="preserve">Селищна програма соціально - економічного та культурного розвитку  на 2021 рік </t>
  </si>
  <si>
    <t xml:space="preserve">Селищна програма розвитку та підтримки комунального некомерційного підприємства "Новотроїцька центральна районна лікарня"Новотротроїцької селищної ради Херсонської облаті на 2021 рік </t>
  </si>
  <si>
    <t>Рішення сесії селищної ради від 23.12.2020р. №69  (із змінами і доповненнями)</t>
  </si>
  <si>
    <t xml:space="preserve">Селищна програма розвитку та підтримки комунального некомерційного підприємства "Центр первинної медичної допомоги" Новотротроїцької селищної ради Херсонської облаті на 2021 рік </t>
  </si>
  <si>
    <t>Рішення сесії селищної ради від 23.12.2020р. №68  (із змінами і доповненнями)</t>
  </si>
  <si>
    <t>Програми і централізовані заходи у боротьбі із туберкульозом</t>
  </si>
  <si>
    <t>Селищна програма боротьби з онкологічними захворюваннями на 2021-2023 роки</t>
  </si>
  <si>
    <t>Рішення сесії селищної ради від 23.12.2020р. №64</t>
  </si>
  <si>
    <t>3763</t>
  </si>
  <si>
    <t>Інші програми та заходи у сфері охорони здоровя</t>
  </si>
  <si>
    <t xml:space="preserve">Селищна програма поліпшення життєзабезпечення,реабілітації,соціального захисту осіб з інвалідністю та окремих категорій громадян на 2021 рік </t>
  </si>
  <si>
    <t>Рішення сесії селищної ради від 23.12.2020р. №63 (із змінами і доповненнями)</t>
  </si>
  <si>
    <t>Надання пільг окремих категорій громадян з оплати послуг звязку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</si>
  <si>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</si>
  <si>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Надання фінансової підтримки громадським обєднанням ветеранів і осіб з інвалідністю , діяльність яких має соціальну спрямованість</t>
  </si>
  <si>
    <t>Заходи державної політики з питань сім'ї</t>
  </si>
  <si>
    <t>Селищна програма підтримки сім"ї, гендерної рівності та протидії торгівлі людьми на 2021 рік</t>
  </si>
  <si>
    <t>Рішення сесії селищної ради від 23.12.2020р. №62</t>
  </si>
  <si>
    <t>Селищна програма оздоровлення та відпочинку дітей влітку в 2021 році</t>
  </si>
  <si>
    <t>Рішення сесії селищної ради від 12.05.2021 р. №411</t>
  </si>
  <si>
    <t xml:space="preserve">Селищна програма розвитку фізичної культури, спорту та молоді Новотроїцької територіальної громади на 2021 рік </t>
  </si>
  <si>
    <t>Рішення сесії селищної ради від 23.12.2020р. №71  (із змінами і доповненнями)</t>
  </si>
  <si>
    <t>Забезпечення діяльності місцевих центрів фізичного здоровя населення "Спорт для всіх" та проведення фізкультурно-масових заходів серед населення регіону</t>
  </si>
  <si>
    <t xml:space="preserve">Селищна програма розвитку житлово-комунального господарства та благоустрою населених пунктів Новотроїцької територіальної громади на 2021 рік </t>
  </si>
  <si>
    <t>Рішення сесії селищної ради від 23.12.2020р. №66 ( із змінами і доповненнями)</t>
  </si>
  <si>
    <t xml:space="preserve">Організація благоустрою населених пунктів </t>
  </si>
  <si>
    <t xml:space="preserve">Утримання та розвиток автомобільних доріг та дорожньої інфраструктури за рахунок коштів місцевого бюджету </t>
  </si>
  <si>
    <t xml:space="preserve">Внески до статутного капіталу субєктів господарювання </t>
  </si>
  <si>
    <t xml:space="preserve">Селищна програма запобвгання поширенню гострої респіраторної хвороби COVID-19,спричененої коронавірусом SARS-CoV-2,локалізацію та ліквідацію спалахів епідемій та пандемій коронавірусної хвороби на території Новотроїцької територіальної громади на 2021 рік </t>
  </si>
  <si>
    <t>Рішення сесії селищної ради від 23.12.2020р. №67 ( із змінами і доповненнями)</t>
  </si>
  <si>
    <t xml:space="preserve">Селищна програма захисту населення і територій від надзвичайних ситуацій техногенного та природного характеру Новотроїцької територіальної громади на 2021-2024 роки </t>
  </si>
  <si>
    <t>Рішення сесії селищної ради від 12.03.2021 р. №252 ( із змінами і доповненнями)</t>
  </si>
  <si>
    <t>Селищна програма поліпшення екологічного стану та зменшення техногенного навантаження на території Новотроїцької територіальної громади на 2021 рік</t>
  </si>
  <si>
    <t>Рішення сесії селищної ради від 23.12.2020р. №65 ( із змінами та доповненнями)</t>
  </si>
  <si>
    <t>Селщна програма "Розвиток людського капіталу Новотроїцької селищної територіальної громади Генічеського району Херсонської області" на 2021-2024 роки</t>
  </si>
  <si>
    <t>Рішення сесії селищної ради від 12.05.2021 р  №412</t>
  </si>
  <si>
    <t>Капітальний ремонт каналізаційної насосної станції №2 по вул Соборна, 33/Б смт Новотроїцьке Генісеського району Херсонської області</t>
  </si>
  <si>
    <t>Реконструкція існуючих баскетбольного та міні-футбольного майданчиків Новотроїцького ЗЗСО №1 за адресою: вул. Соборна, 100, смт Новотроїцьке Генічеського району Херсонської області (розробка проектно-кошторисної документації)</t>
  </si>
  <si>
    <t>0617323</t>
  </si>
  <si>
    <t>7323</t>
  </si>
  <si>
    <t>Будівництво установ та закладів соціальної сфери</t>
  </si>
  <si>
    <t>Співфінансування капітального ремонту дорожнього покриття  вул Дружби ( від пров. Шкільний) в смт Новотроїцьке Херсонської області</t>
  </si>
  <si>
    <t>Співфінансування капітального ремонту дорожнього покриття  вул Дружби від пров. Городнього до провул.  Шкільний в смт Новотроїцьке Херсонської області</t>
  </si>
  <si>
    <t>Співфінансування видатків на придбання ноутбуків для педагогічних працівників комунальних закладів загальної середньої освіти та їх філій для організації дистанційного навчання, інших форм здобуття загальної середньої освіти з використанням технологій дистанційного навчання</t>
  </si>
  <si>
    <t>0611181</t>
  </si>
  <si>
    <t>Співфінансування  що реалізуються за рахунок субвенції з дежавного бюджету місцевим бюджетам  на забезпечення якісної, сучасної та доступної загальної середньої освіти «Нова українська школа»</t>
  </si>
  <si>
    <t xml:space="preserve"> Співфінансування заходів обласної програми "Розвиток людського капіталу Херсонської області" на 2017-2023 роки</t>
  </si>
  <si>
    <t>Капітальний ремонт будівлі Центру інтегрованих соціальних послуг за адресою: Херсонська область, Генічеський район, смт Новотроїцьке, вул. Банкова, буд 40.</t>
  </si>
  <si>
    <t>до рішення    сесії селищної ради  VIII скликання</t>
  </si>
  <si>
    <t>Зміни до додатку 1 "Доходи_x000D_"
 бюджету Новотроїцької селищної територіальної громади на 2021 рік"  рішення ІІІ сесії селищної ради VIII скликання від 23 грудня 2020 року № 73</t>
  </si>
  <si>
    <t>Найменування згідно з Класифікацією доходів бюджету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</si>
  <si>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</si>
  <si>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</si>
  <si>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</si>
  <si>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</si>
  <si>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</si>
  <si>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</si>
  <si>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</si>
  <si>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</si>
  <si>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</si>
  <si>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</si>
  <si>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спеціальне використання води </t>
  </si>
  <si>
    <t>Рентна плата за спеціальне використання води водних об`єктів місцевого значення 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</si>
  <si>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</si>
  <si>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</si>
  <si>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</si>
  <si>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</si>
  <si>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</si>
  <si>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</si>
  <si>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</si>
  <si>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Місцеві податки та збори, що сплачуються (перераховуються) згідно з Податковим кодексом України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</si>
  <si>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</si>
  <si>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</si>
  <si>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</si>
  <si>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</si>
  <si>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</si>
  <si>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</si>
  <si>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</si>
  <si>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</si>
  <si>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</si>
  <si>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</si>
  <si>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Транспортний податок з юридичних осіб </t>
  </si>
  <si>
    <t>Туристичний збір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</si>
  <si>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</si>
  <si>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</si>
  <si>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</si>
  <si>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</si>
  <si>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</si>
  <si>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</si>
  <si>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</si>
  <si>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</si>
  <si>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</si>
  <si>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Неподаткові надходження  </t>
  </si>
  <si>
    <t>Доходи від власності та підприємницької діяльності  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</si>
  <si>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</si>
  <si>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</si>
  <si>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Інші надходження  </t>
  </si>
  <si>
    <t>Адміністративні штрафи та інші санкції 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</si>
  <si>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</si>
  <si>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</si>
  <si>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</si>
  <si>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</si>
  <si>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</si>
  <si>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 </t>
  </si>
  <si>
    <t>Надходження від орендної плати за користування цілісним майновим комплексом та іншим державним майном  </t>
  </si>
  <si>
    <t>Надходження від орендної плати за користування цілісним майновим комплексом та іншим майном, що перебуває в комунальній власності 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</si>
  <si>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</si>
  <si>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</si>
  <si>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не віднесене до інших категорій  </t>
  </si>
  <si>
    <t>Державне мито, пов`язане з видачею та оформленням закордонних паспортів (посвідок) та паспортів громадян України  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</si>
  <si>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 </t>
  </si>
  <si>
    <t>Інші неподаткові надходження  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</si>
  <si>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</si>
  <si>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</si>
  <si>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</si>
  <si>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</si>
  <si>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</si>
  <si>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Інші джерела власних надходжень бюджетних установ  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</si>
  <si>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</t>
  </si>
  <si>
    <t>Доходи від операцій з капіталом  </t>
  </si>
  <si>
    <t>Надходження від продажу основного капіталу  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</si>
  <si>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</si>
  <si>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</si>
  <si>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</si>
  <si>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</si>
  <si>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</si>
  <si>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</si>
  <si>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Офіційні трансферти  </t>
  </si>
  <si>
    <t>Від органів державного управління  </t>
  </si>
  <si>
    <t>Дотації з державного бюджету місцевим бюджетам</t>
  </si>
  <si>
    <t>Базова дотація </t>
  </si>
  <si>
    <t>Субвенції з державного бюджету місцевим бюджетам</t>
  </si>
  <si>
    <t>Освітня субвенція з державного бюджету місцевим бюджетам </t>
  </si>
  <si>
    <t>Субвенція з державного бюджету місцевим бюджетам на реалізацію заходів, спрямованих на підвищення доступності широкосмугового доступу до Інтернету в сільській місцевості</t>
  </si>
  <si>
    <t>Дотації з місцевих бюджетів іншим місцевим бюджетам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</si>
  <si>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</si>
  <si>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Субвенції з місцевих бюджетів іншим місцевим бюджетам</t>
  </si>
  <si>
    <t>Субвенція з місцевого бюджету на здійснення підтримки окремих закладів та заходів у системі охорони здоров`я за рахунок відповідної субвенції з державного бюджету</t>
  </si>
  <si>
    <t>Разом доходів</t>
  </si>
  <si>
    <t>Субвенція з місцевого бюджету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 сиріт, дітей, позбавлених батьківського піклування, осіб з їх числа за рахунок відповідної субвенції з державного бюджету</t>
  </si>
  <si>
    <t>Додаток 3</t>
  </si>
  <si>
    <t>Додаток 5
до рішення     сесії селищної ради VIII скликання</t>
  </si>
  <si>
    <t>0617325</t>
  </si>
  <si>
    <t xml:space="preserve">Будівництво споруд, установ та закладів фізичної культури та спорту </t>
  </si>
  <si>
    <t>Реконструкція стадіону "Старт" ім.Пуляєва за адресою : вул.Каштанова,92 смт.Новотроїцьке, Херсонська область ( виготовлення проектної документації)</t>
  </si>
  <si>
    <t>7325</t>
  </si>
  <si>
    <t>Селищний голова</t>
  </si>
  <si>
    <t>Петро ЗБАРОВСЬКИЙ</t>
  </si>
  <si>
    <t>від 21.09.2021 р.</t>
  </si>
  <si>
    <t>№ 795</t>
  </si>
  <si>
    <t>від 21.09.2021 р. № 795</t>
  </si>
  <si>
    <t>від 21.09.2021 року № 795</t>
  </si>
  <si>
    <t>Додаток 4
до рішення    сесії селищної ради  VIII скликання
від 21.09.2021 р. № 795</t>
  </si>
  <si>
    <t xml:space="preserve">Додаток 6
до рішення   сесії селищної ради VIII скликання
від 21.09.2021 р. № 795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</si>
</sst>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0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u/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10"/>
      <color indexed="10"/>
      <name val="Calibri"/>
      <family val="2"/>
      <charset val="204"/>
    </font>
    <font>
      <u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3" fillId="0" borderId="0"/>
  </cellStyleXfs>
  <cellXfs count="288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quotePrefix="1" applyNumberFormat="1" applyFont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4" fontId="0" fillId="0" borderId="1" xfId="0" quotePrefix="1" applyNumberFormat="1" applyBorder="1" applyAlignment="1">
      <alignment horizontal="center" vertical="center" wrapText="1"/>
    </xf>
    <xf numFmtId="4" fontId="0" fillId="0" borderId="1" xfId="0" quotePrefix="1" applyNumberFormat="1" applyBorder="1" applyAlignment="1">
      <alignment vertical="center" wrapText="1"/>
    </xf>
    <xf numFmtId="4" fontId="0" fillId="2" borderId="1" xfId="0" applyNumberFormat="1" applyFill="1" applyBorder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1" xfId="0" quotePrefix="1" applyNumberFormat="1" applyFont="1" applyFill="1" applyBorder="1" applyAlignment="1">
      <alignment vertical="center" wrapText="1"/>
    </xf>
    <xf numFmtId="0" fontId="2" fillId="0" borderId="0" xfId="0" applyFont="1"/>
    <xf numFmtId="4" fontId="0" fillId="0" borderId="0" xfId="0" applyNumberFormat="1"/>
    <xf numFmtId="0" fontId="5" fillId="0" borderId="0" xfId="1"/>
    <xf numFmtId="0" fontId="4" fillId="0" borderId="0" xfId="1" applyFont="1" applyAlignment="1">
      <alignment horizontal="center" wrapText="1"/>
    </xf>
    <xf numFmtId="4" fontId="7" fillId="0" borderId="1" xfId="2" applyNumberFormat="1" applyFont="1" applyFill="1" applyBorder="1" applyAlignment="1" applyProtection="1">
      <alignment vertical="center" wrapText="1"/>
    </xf>
    <xf numFmtId="49" fontId="3" fillId="0" borderId="1" xfId="1" quotePrefix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top" wrapText="1"/>
    </xf>
    <xf numFmtId="0" fontId="3" fillId="0" borderId="1" xfId="1" applyFont="1" applyBorder="1"/>
    <xf numFmtId="0" fontId="3" fillId="0" borderId="0" xfId="1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4" fontId="0" fillId="2" borderId="1" xfId="0" applyNumberFormat="1" applyFill="1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quotePrefix="1" applyFill="1" applyBorder="1" applyAlignment="1">
      <alignment horizontal="center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0" xfId="1" applyFont="1" applyAlignment="1">
      <alignment wrapText="1"/>
    </xf>
    <xf numFmtId="0" fontId="9" fillId="0" borderId="0" xfId="1" applyFont="1" applyAlignment="1">
      <alignment wrapText="1"/>
    </xf>
    <xf numFmtId="49" fontId="0" fillId="0" borderId="1" xfId="0" quotePrefix="1" applyNumberFormat="1" applyBorder="1" applyAlignment="1">
      <alignment horizontal="center" vertical="center" wrapText="1"/>
    </xf>
    <xf numFmtId="4" fontId="10" fillId="0" borderId="1" xfId="0" quotePrefix="1" applyNumberFormat="1" applyFont="1" applyBorder="1" applyAlignment="1">
      <alignment vertical="center" wrapText="1"/>
    </xf>
    <xf numFmtId="0" fontId="3" fillId="0" borderId="1" xfId="1" applyFont="1" applyBorder="1" applyAlignment="1">
      <alignment horizontal="left" wrapText="1"/>
    </xf>
    <xf numFmtId="4" fontId="11" fillId="0" borderId="1" xfId="0" quotePrefix="1" applyNumberFormat="1" applyFont="1" applyBorder="1" applyAlignment="1">
      <alignment vertical="center" wrapText="1"/>
    </xf>
    <xf numFmtId="0" fontId="11" fillId="0" borderId="1" xfId="0" quotePrefix="1" applyFont="1" applyBorder="1" applyAlignment="1">
      <alignment horizontal="center" vertical="center" wrapText="1"/>
    </xf>
    <xf numFmtId="0" fontId="12" fillId="0" borderId="0" xfId="0" quotePrefix="1" applyFont="1" applyBorder="1" applyAlignment="1">
      <alignment horizontal="left"/>
    </xf>
    <xf numFmtId="4" fontId="14" fillId="0" borderId="0" xfId="0" applyNumberFormat="1" applyFont="1"/>
    <xf numFmtId="0" fontId="3" fillId="0" borderId="1" xfId="0" applyFont="1" applyFill="1" applyBorder="1" applyAlignment="1">
      <alignment horizontal="left" wrapText="1"/>
    </xf>
    <xf numFmtId="0" fontId="3" fillId="0" borderId="0" xfId="1" applyFont="1" applyAlignment="1">
      <alignment horizontal="center"/>
    </xf>
    <xf numFmtId="0" fontId="15" fillId="0" borderId="0" xfId="1" applyFont="1" applyAlignment="1">
      <alignment horizontal="center"/>
    </xf>
    <xf numFmtId="0" fontId="16" fillId="0" borderId="0" xfId="1" applyFont="1" applyAlignment="1">
      <alignment horizontal="center"/>
    </xf>
    <xf numFmtId="0" fontId="7" fillId="0" borderId="0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2" xfId="1" applyFont="1" applyBorder="1" applyAlignment="1">
      <alignment horizontal="right"/>
    </xf>
    <xf numFmtId="0" fontId="17" fillId="0" borderId="1" xfId="1" applyFont="1" applyBorder="1" applyAlignment="1">
      <alignment horizontal="center" wrapText="1"/>
    </xf>
    <xf numFmtId="0" fontId="17" fillId="0" borderId="1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1" fontId="3" fillId="0" borderId="1" xfId="1" applyNumberFormat="1" applyFont="1" applyBorder="1"/>
    <xf numFmtId="4" fontId="3" fillId="0" borderId="1" xfId="1" applyNumberFormat="1" applyFont="1" applyBorder="1"/>
    <xf numFmtId="4" fontId="18" fillId="0" borderId="1" xfId="1" applyNumberFormat="1" applyFont="1" applyBorder="1"/>
    <xf numFmtId="4" fontId="3" fillId="0" borderId="5" xfId="1" applyNumberFormat="1" applyFont="1" applyBorder="1" applyAlignment="1"/>
    <xf numFmtId="2" fontId="3" fillId="0" borderId="1" xfId="1" applyNumberFormat="1" applyFont="1" applyBorder="1" applyAlignment="1">
      <alignment horizontal="center"/>
    </xf>
    <xf numFmtId="2" fontId="3" fillId="0" borderId="1" xfId="1" applyNumberFormat="1" applyFont="1" applyBorder="1"/>
    <xf numFmtId="0" fontId="7" fillId="0" borderId="1" xfId="1" applyFont="1" applyBorder="1" applyAlignment="1">
      <alignment horizontal="left" wrapText="1"/>
    </xf>
    <xf numFmtId="4" fontId="7" fillId="0" borderId="1" xfId="1" applyNumberFormat="1" applyFont="1" applyBorder="1" applyAlignment="1">
      <alignment horizontal="center"/>
    </xf>
    <xf numFmtId="0" fontId="7" fillId="0" borderId="1" xfId="1" applyFont="1" applyBorder="1" applyAlignment="1">
      <alignment horizontal="left"/>
    </xf>
    <xf numFmtId="4" fontId="3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7" fillId="0" borderId="1" xfId="1" applyFont="1" applyBorder="1"/>
    <xf numFmtId="0" fontId="11" fillId="0" borderId="0" xfId="0" applyFont="1" applyAlignment="1">
      <alignment horizontal="left"/>
    </xf>
    <xf numFmtId="0" fontId="10" fillId="0" borderId="0" xfId="0" applyFont="1"/>
    <xf numFmtId="0" fontId="7" fillId="0" borderId="1" xfId="1" applyFont="1" applyBorder="1" applyAlignment="1">
      <alignment horizontal="center"/>
    </xf>
    <xf numFmtId="2" fontId="7" fillId="0" borderId="1" xfId="1" applyNumberFormat="1" applyFont="1" applyBorder="1" applyAlignment="1">
      <alignment horizontal="center"/>
    </xf>
    <xf numFmtId="4" fontId="11" fillId="0" borderId="1" xfId="0" quotePrefix="1" applyNumberFormat="1" applyFont="1" applyBorder="1" applyAlignment="1">
      <alignment horizontal="left" vertical="center" wrapText="1"/>
    </xf>
    <xf numFmtId="2" fontId="7" fillId="0" borderId="0" xfId="1" applyNumberFormat="1" applyFont="1" applyAlignment="1">
      <alignment horizontal="center"/>
    </xf>
    <xf numFmtId="1" fontId="3" fillId="0" borderId="1" xfId="1" applyNumberFormat="1" applyFont="1" applyBorder="1" applyAlignment="1">
      <alignment horizontal="left"/>
    </xf>
    <xf numFmtId="0" fontId="10" fillId="0" borderId="1" xfId="0" applyFont="1" applyBorder="1" applyAlignment="1">
      <alignment horizontal="left" vertical="center"/>
    </xf>
    <xf numFmtId="4" fontId="7" fillId="0" borderId="1" xfId="1" applyNumberFormat="1" applyFont="1" applyBorder="1"/>
    <xf numFmtId="4" fontId="0" fillId="0" borderId="1" xfId="0" applyNumberFormat="1" applyFill="1" applyBorder="1" applyAlignment="1">
      <alignment vertical="center" wrapText="1"/>
    </xf>
    <xf numFmtId="0" fontId="4" fillId="0" borderId="0" xfId="2" applyNumberFormat="1" applyFont="1" applyFill="1" applyAlignment="1" applyProtection="1">
      <alignment horizontal="left" vertical="center" wrapText="1"/>
    </xf>
    <xf numFmtId="0" fontId="3" fillId="0" borderId="0" xfId="2" applyNumberFormat="1" applyFont="1" applyFill="1" applyAlignment="1" applyProtection="1"/>
    <xf numFmtId="0" fontId="6" fillId="0" borderId="2" xfId="1" applyFont="1" applyBorder="1" applyAlignment="1">
      <alignment horizontal="center" wrapText="1"/>
    </xf>
    <xf numFmtId="0" fontId="20" fillId="0" borderId="0" xfId="2" applyNumberFormat="1" applyFont="1" applyFill="1" applyBorder="1" applyAlignment="1" applyProtection="1">
      <alignment horizontal="center" vertical="top" wrapText="1"/>
    </xf>
    <xf numFmtId="0" fontId="20" fillId="0" borderId="0" xfId="2" applyNumberFormat="1" applyFont="1" applyFill="1" applyBorder="1" applyAlignment="1" applyProtection="1">
      <alignment horizontal="left" vertical="top" wrapText="1"/>
    </xf>
    <xf numFmtId="0" fontId="21" fillId="0" borderId="1" xfId="2" applyNumberFormat="1" applyFont="1" applyFill="1" applyBorder="1" applyAlignment="1" applyProtection="1">
      <alignment horizontal="center" vertical="top" wrapText="1"/>
    </xf>
    <xf numFmtId="4" fontId="7" fillId="0" borderId="1" xfId="2" applyNumberFormat="1" applyFont="1" applyFill="1" applyBorder="1" applyAlignment="1" applyProtection="1">
      <alignment horizontal="right" vertical="top" wrapText="1"/>
    </xf>
    <xf numFmtId="0" fontId="0" fillId="0" borderId="1" xfId="0" quotePrefix="1" applyFont="1" applyBorder="1" applyAlignment="1">
      <alignment horizontal="center" vertical="center" wrapText="1"/>
    </xf>
    <xf numFmtId="0" fontId="3" fillId="0" borderId="1" xfId="2" applyNumberFormat="1" applyFont="1" applyFill="1" applyBorder="1" applyAlignment="1" applyProtection="1">
      <alignment vertical="center" wrapText="1"/>
    </xf>
    <xf numFmtId="4" fontId="3" fillId="0" borderId="1" xfId="2" applyNumberFormat="1" applyFont="1" applyFill="1" applyBorder="1" applyAlignment="1" applyProtection="1">
      <alignment horizontal="right" vertical="top" wrapText="1"/>
    </xf>
    <xf numFmtId="49" fontId="7" fillId="0" borderId="1" xfId="1" quotePrefix="1" applyNumberFormat="1" applyFont="1" applyFill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 applyProtection="1">
      <alignment vertical="center" wrapText="1"/>
    </xf>
    <xf numFmtId="4" fontId="3" fillId="0" borderId="1" xfId="2" applyNumberFormat="1" applyFont="1" applyFill="1" applyBorder="1" applyAlignment="1" applyProtection="1">
      <alignment vertical="center" wrapText="1"/>
    </xf>
    <xf numFmtId="2" fontId="3" fillId="0" borderId="1" xfId="1" applyNumberFormat="1" applyFont="1" applyFill="1" applyBorder="1" applyAlignment="1">
      <alignment horizontal="left" vertical="top" wrapText="1"/>
    </xf>
    <xf numFmtId="0" fontId="7" fillId="0" borderId="1" xfId="1" applyFont="1" applyFill="1" applyBorder="1" applyAlignment="1">
      <alignment horizontal="left" vertical="center" wrapText="1"/>
    </xf>
    <xf numFmtId="0" fontId="5" fillId="0" borderId="0" xfId="1" applyFont="1"/>
    <xf numFmtId="0" fontId="0" fillId="0" borderId="4" xfId="0" quotePrefix="1" applyFill="1" applyBorder="1" applyAlignment="1">
      <alignment horizontal="center" vertical="center" wrapText="1"/>
    </xf>
    <xf numFmtId="0" fontId="22" fillId="0" borderId="0" xfId="2" applyNumberFormat="1" applyFont="1" applyFill="1" applyAlignment="1" applyProtection="1"/>
    <xf numFmtId="0" fontId="24" fillId="0" borderId="2" xfId="1" applyFont="1" applyBorder="1" applyAlignment="1">
      <alignment horizontal="center" wrapText="1"/>
    </xf>
    <xf numFmtId="0" fontId="23" fillId="0" borderId="0" xfId="2" applyNumberFormat="1" applyFont="1" applyFill="1" applyBorder="1" applyAlignment="1" applyProtection="1">
      <alignment horizontal="center" vertical="top" wrapText="1"/>
    </xf>
    <xf numFmtId="0" fontId="25" fillId="0" borderId="0" xfId="1" applyFont="1" applyAlignment="1">
      <alignment horizontal="center" wrapText="1"/>
    </xf>
    <xf numFmtId="0" fontId="26" fillId="0" borderId="2" xfId="2" applyNumberFormat="1" applyFont="1" applyFill="1" applyBorder="1" applyAlignment="1" applyProtection="1">
      <alignment horizontal="center"/>
    </xf>
    <xf numFmtId="0" fontId="22" fillId="0" borderId="2" xfId="2" applyFont="1" applyFill="1" applyBorder="1" applyAlignment="1">
      <alignment horizontal="center"/>
    </xf>
    <xf numFmtId="0" fontId="22" fillId="0" borderId="0" xfId="2" applyFont="1" applyFill="1" applyBorder="1" applyAlignment="1">
      <alignment horizontal="center"/>
    </xf>
    <xf numFmtId="0" fontId="22" fillId="0" borderId="2" xfId="2" applyNumberFormat="1" applyFont="1" applyFill="1" applyBorder="1" applyAlignment="1" applyProtection="1">
      <alignment horizontal="right" vertical="center"/>
    </xf>
    <xf numFmtId="0" fontId="27" fillId="0" borderId="1" xfId="2" applyFont="1" applyBorder="1" applyAlignment="1">
      <alignment horizontal="center" vertical="top" wrapText="1"/>
    </xf>
    <xf numFmtId="0" fontId="27" fillId="0" borderId="4" xfId="2" applyNumberFormat="1" applyFont="1" applyFill="1" applyBorder="1" applyAlignment="1" applyProtection="1">
      <alignment horizontal="center" vertical="top" wrapText="1"/>
    </xf>
    <xf numFmtId="0" fontId="28" fillId="0" borderId="4" xfId="2" applyNumberFormat="1" applyFont="1" applyFill="1" applyBorder="1" applyAlignment="1" applyProtection="1">
      <alignment horizontal="center" vertical="top" wrapText="1"/>
    </xf>
    <xf numFmtId="49" fontId="29" fillId="0" borderId="1" xfId="1" quotePrefix="1" applyNumberFormat="1" applyFont="1" applyFill="1" applyBorder="1" applyAlignment="1">
      <alignment horizontal="center" vertical="center" wrapText="1"/>
    </xf>
    <xf numFmtId="49" fontId="29" fillId="0" borderId="1" xfId="1" applyNumberFormat="1" applyFont="1" applyFill="1" applyBorder="1" applyAlignment="1">
      <alignment horizontal="center" vertical="center" wrapText="1"/>
    </xf>
    <xf numFmtId="2" fontId="29" fillId="0" borderId="1" xfId="1" quotePrefix="1" applyNumberFormat="1" applyFont="1" applyFill="1" applyBorder="1" applyAlignment="1">
      <alignment horizontal="left" vertical="center" wrapText="1"/>
    </xf>
    <xf numFmtId="0" fontId="29" fillId="0" borderId="1" xfId="2" applyFont="1" applyFill="1" applyBorder="1" applyAlignment="1">
      <alignment horizontal="center" vertical="center" wrapText="1"/>
    </xf>
    <xf numFmtId="4" fontId="29" fillId="0" borderId="1" xfId="2" applyNumberFormat="1" applyFont="1" applyFill="1" applyBorder="1" applyAlignment="1" applyProtection="1">
      <alignment vertical="center" wrapText="1"/>
    </xf>
    <xf numFmtId="49" fontId="22" fillId="0" borderId="1" xfId="1" quotePrefix="1" applyNumberFormat="1" applyFont="1" applyFill="1" applyBorder="1" applyAlignment="1">
      <alignment horizontal="center" vertical="center" wrapText="1"/>
    </xf>
    <xf numFmtId="49" fontId="22" fillId="0" borderId="4" xfId="1" applyNumberFormat="1" applyFont="1" applyFill="1" applyBorder="1" applyAlignment="1">
      <alignment horizontal="center" vertical="center" wrapText="1"/>
    </xf>
    <xf numFmtId="2" fontId="22" fillId="0" borderId="4" xfId="1" applyNumberFormat="1" applyFont="1" applyFill="1" applyBorder="1" applyAlignment="1">
      <alignment horizontal="left" vertical="center" wrapText="1"/>
    </xf>
    <xf numFmtId="4" fontId="22" fillId="0" borderId="1" xfId="2" applyNumberFormat="1" applyFont="1" applyFill="1" applyBorder="1" applyAlignment="1" applyProtection="1">
      <alignment vertical="center" wrapText="1"/>
    </xf>
    <xf numFmtId="0" fontId="10" fillId="0" borderId="1" xfId="0" quotePrefix="1" applyFont="1" applyBorder="1" applyAlignment="1">
      <alignment horizontal="center" vertical="center" wrapText="1"/>
    </xf>
    <xf numFmtId="49" fontId="10" fillId="0" borderId="1" xfId="0" quotePrefix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wrapText="1"/>
    </xf>
    <xf numFmtId="4" fontId="3" fillId="0" borderId="1" xfId="1" applyNumberFormat="1" applyFont="1" applyBorder="1" applyAlignment="1">
      <alignment vertical="center"/>
    </xf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4" xfId="1" applyFont="1" applyBorder="1" applyAlignment="1">
      <alignment wrapText="1"/>
    </xf>
    <xf numFmtId="0" fontId="22" fillId="0" borderId="1" xfId="2" applyFont="1" applyFill="1" applyBorder="1" applyAlignment="1">
      <alignment horizontal="center" vertical="center" wrapText="1"/>
    </xf>
    <xf numFmtId="49" fontId="22" fillId="0" borderId="1" xfId="1" applyNumberFormat="1" applyFont="1" applyFill="1" applyBorder="1" applyAlignment="1">
      <alignment horizontal="center" vertical="center" wrapText="1"/>
    </xf>
    <xf numFmtId="2" fontId="7" fillId="0" borderId="1" xfId="1" quotePrefix="1" applyNumberFormat="1" applyFont="1" applyFill="1" applyBorder="1" applyAlignment="1">
      <alignment horizontal="left" vertical="center" wrapText="1"/>
    </xf>
    <xf numFmtId="2" fontId="3" fillId="0" borderId="1" xfId="1" applyNumberFormat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49" fontId="3" fillId="0" borderId="6" xfId="1" quotePrefix="1" applyNumberFormat="1" applyFont="1" applyFill="1" applyBorder="1" applyAlignment="1">
      <alignment horizontal="center" vertical="center" wrapText="1"/>
    </xf>
    <xf numFmtId="49" fontId="3" fillId="0" borderId="6" xfId="1" applyNumberFormat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left" vertical="center" wrapText="1"/>
    </xf>
    <xf numFmtId="4" fontId="22" fillId="0" borderId="6" xfId="2" applyNumberFormat="1" applyFont="1" applyFill="1" applyBorder="1" applyAlignment="1" applyProtection="1">
      <alignment vertical="center" wrapText="1"/>
    </xf>
    <xf numFmtId="4" fontId="3" fillId="0" borderId="6" xfId="1" applyNumberFormat="1" applyFont="1" applyBorder="1" applyAlignment="1">
      <alignment vertical="center"/>
    </xf>
    <xf numFmtId="49" fontId="3" fillId="0" borderId="3" xfId="1" applyNumberFormat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left" vertical="center" wrapText="1"/>
    </xf>
    <xf numFmtId="4" fontId="22" fillId="0" borderId="3" xfId="2" applyNumberFormat="1" applyFont="1" applyFill="1" applyBorder="1" applyAlignment="1" applyProtection="1">
      <alignment vertical="center" wrapText="1"/>
    </xf>
    <xf numFmtId="4" fontId="3" fillId="0" borderId="3" xfId="1" applyNumberFormat="1" applyFont="1" applyBorder="1" applyAlignment="1">
      <alignment vertical="center"/>
    </xf>
    <xf numFmtId="4" fontId="10" fillId="0" borderId="1" xfId="0" quotePrefix="1" applyNumberFormat="1" applyFont="1" applyBorder="1" applyAlignment="1">
      <alignment horizontal="center" vertical="center" wrapText="1"/>
    </xf>
    <xf numFmtId="0" fontId="22" fillId="0" borderId="1" xfId="1" applyFont="1" applyFill="1" applyBorder="1" applyAlignment="1">
      <alignment horizontal="left" vertical="center" wrapText="1"/>
    </xf>
    <xf numFmtId="4" fontId="22" fillId="0" borderId="4" xfId="2" applyNumberFormat="1" applyFont="1" applyFill="1" applyBorder="1" applyAlignment="1" applyProtection="1">
      <alignment vertical="center" wrapText="1"/>
    </xf>
    <xf numFmtId="4" fontId="3" fillId="0" borderId="4" xfId="1" applyNumberFormat="1" applyFont="1" applyBorder="1" applyAlignment="1">
      <alignment vertical="center"/>
    </xf>
    <xf numFmtId="2" fontId="22" fillId="0" borderId="1" xfId="1" applyNumberFormat="1" applyFont="1" applyFill="1" applyBorder="1" applyAlignment="1">
      <alignment horizontal="left" vertical="center" wrapText="1"/>
    </xf>
    <xf numFmtId="2" fontId="3" fillId="0" borderId="7" xfId="1" applyNumberFormat="1" applyFont="1" applyFill="1" applyBorder="1" applyAlignment="1">
      <alignment horizontal="left" vertical="center" wrapText="1"/>
    </xf>
    <xf numFmtId="0" fontId="3" fillId="0" borderId="0" xfId="1" applyFont="1" applyAlignment="1">
      <alignment wrapText="1"/>
    </xf>
    <xf numFmtId="0" fontId="3" fillId="0" borderId="7" xfId="1" applyFont="1" applyBorder="1" applyAlignment="1">
      <alignment horizontal="left" wrapText="1"/>
    </xf>
    <xf numFmtId="0" fontId="22" fillId="0" borderId="1" xfId="1" applyFont="1" applyFill="1" applyBorder="1" applyAlignment="1">
      <alignment horizontal="left" vertical="top" wrapText="1"/>
    </xf>
    <xf numFmtId="49" fontId="3" fillId="0" borderId="4" xfId="1" quotePrefix="1" applyNumberFormat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wrapText="1"/>
    </xf>
    <xf numFmtId="4" fontId="7" fillId="0" borderId="1" xfId="1" applyNumberFormat="1" applyFont="1" applyBorder="1" applyAlignment="1">
      <alignment vertical="center"/>
    </xf>
    <xf numFmtId="49" fontId="29" fillId="0" borderId="4" xfId="1" applyNumberFormat="1" applyFont="1" applyFill="1" applyBorder="1" applyAlignment="1">
      <alignment horizontal="center" vertical="center" wrapText="1"/>
    </xf>
    <xf numFmtId="0" fontId="7" fillId="0" borderId="4" xfId="1" applyFont="1" applyBorder="1" applyAlignment="1">
      <alignment wrapText="1"/>
    </xf>
    <xf numFmtId="4" fontId="29" fillId="0" borderId="4" xfId="2" applyNumberFormat="1" applyFont="1" applyFill="1" applyBorder="1" applyAlignment="1" applyProtection="1">
      <alignment vertical="center" wrapText="1"/>
    </xf>
    <xf numFmtId="4" fontId="7" fillId="0" borderId="4" xfId="1" applyNumberFormat="1" applyFont="1" applyBorder="1" applyAlignment="1">
      <alignment vertical="center"/>
    </xf>
    <xf numFmtId="0" fontId="10" fillId="0" borderId="1" xfId="0" quotePrefix="1" applyFont="1" applyFill="1" applyBorder="1" applyAlignment="1">
      <alignment horizontal="center" vertical="center" wrapText="1"/>
    </xf>
    <xf numFmtId="0" fontId="11" fillId="0" borderId="1" xfId="0" quotePrefix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9" fontId="22" fillId="0" borderId="1" xfId="1" applyNumberFormat="1" applyFont="1" applyFill="1" applyBorder="1" applyAlignment="1">
      <alignment vertical="center" wrapText="1"/>
    </xf>
    <xf numFmtId="0" fontId="18" fillId="0" borderId="1" xfId="1" applyFont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0" fillId="0" borderId="2" xfId="0" quotePrefix="1" applyFont="1" applyBorder="1" applyAlignment="1">
      <alignment horizontal="center"/>
    </xf>
    <xf numFmtId="0" fontId="1" fillId="2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1" fontId="7" fillId="0" borderId="1" xfId="1" applyNumberFormat="1" applyFont="1" applyBorder="1"/>
    <xf numFmtId="0" fontId="10" fillId="0" borderId="1" xfId="0" applyFont="1" applyBorder="1" applyAlignment="1">
      <alignment vertical="center"/>
    </xf>
    <xf numFmtId="0" fontId="3" fillId="0" borderId="1" xfId="1" applyFont="1" applyFill="1" applyBorder="1" applyAlignment="1">
      <alignment horizontal="center" vertical="top" wrapText="1"/>
    </xf>
    <xf numFmtId="4" fontId="0" fillId="3" borderId="1" xfId="0" applyNumberFormat="1" applyFill="1" applyBorder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  <xf numFmtId="0" fontId="22" fillId="0" borderId="6" xfId="2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wrapText="1"/>
    </xf>
    <xf numFmtId="0" fontId="3" fillId="0" borderId="1" xfId="1" applyFont="1" applyBorder="1" applyAlignment="1">
      <alignment horizontal="center" wrapText="1"/>
    </xf>
    <xf numFmtId="4" fontId="5" fillId="0" borderId="0" xfId="1" applyNumberFormat="1"/>
    <xf numFmtId="0" fontId="13" fillId="0" borderId="1" xfId="2" applyNumberFormat="1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quotePrefix="1" applyFont="1" applyBorder="1" applyAlignment="1">
      <alignment horizontal="left" vertical="center" wrapText="1"/>
    </xf>
    <xf numFmtId="0" fontId="10" fillId="0" borderId="1" xfId="1" quotePrefix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/>
    <xf numFmtId="0" fontId="0" fillId="0" borderId="5" xfId="0" applyBorder="1" applyAlignment="1"/>
    <xf numFmtId="0" fontId="6" fillId="0" borderId="0" xfId="1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2" fontId="3" fillId="0" borderId="7" xfId="1" applyNumberFormat="1" applyFont="1" applyBorder="1" applyAlignment="1">
      <alignment wrapText="1"/>
    </xf>
    <xf numFmtId="2" fontId="3" fillId="0" borderId="5" xfId="1" applyNumberFormat="1" applyFont="1" applyBorder="1" applyAlignment="1">
      <alignment wrapText="1"/>
    </xf>
    <xf numFmtId="2" fontId="3" fillId="0" borderId="7" xfId="1" applyNumberFormat="1" applyFont="1" applyBorder="1" applyAlignment="1">
      <alignment horizontal="left" wrapText="1"/>
    </xf>
    <xf numFmtId="2" fontId="3" fillId="0" borderId="5" xfId="1" applyNumberFormat="1" applyFont="1" applyBorder="1" applyAlignment="1">
      <alignment horizontal="left" wrapText="1"/>
    </xf>
    <xf numFmtId="0" fontId="0" fillId="0" borderId="5" xfId="0" applyBorder="1" applyAlignment="1">
      <alignment wrapText="1"/>
    </xf>
    <xf numFmtId="0" fontId="7" fillId="0" borderId="0" xfId="1" applyFont="1" applyAlignment="1">
      <alignment horizontal="center" wrapText="1"/>
    </xf>
    <xf numFmtId="0" fontId="7" fillId="0" borderId="0" xfId="1" applyFont="1" applyBorder="1" applyAlignment="1">
      <alignment horizontal="center"/>
    </xf>
    <xf numFmtId="0" fontId="17" fillId="0" borderId="7" xfId="1" applyFont="1" applyBorder="1" applyAlignment="1">
      <alignment horizontal="center" wrapText="1"/>
    </xf>
    <xf numFmtId="0" fontId="17" fillId="0" borderId="5" xfId="1" applyFont="1" applyBorder="1" applyAlignment="1">
      <alignment horizontal="center" wrapText="1"/>
    </xf>
    <xf numFmtId="0" fontId="13" fillId="0" borderId="7" xfId="1" applyFont="1" applyBorder="1" applyAlignment="1">
      <alignment horizontal="center"/>
    </xf>
    <xf numFmtId="0" fontId="13" fillId="0" borderId="5" xfId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7" fillId="0" borderId="5" xfId="1" applyFont="1" applyBorder="1" applyAlignment="1">
      <alignment horizontal="center"/>
    </xf>
    <xf numFmtId="1" fontId="18" fillId="0" borderId="7" xfId="1" applyNumberFormat="1" applyFont="1" applyBorder="1" applyAlignment="1">
      <alignment horizontal="left"/>
    </xf>
    <xf numFmtId="1" fontId="18" fillId="0" borderId="8" xfId="1" applyNumberFormat="1" applyFont="1" applyBorder="1" applyAlignment="1">
      <alignment horizontal="left"/>
    </xf>
    <xf numFmtId="0" fontId="7" fillId="0" borderId="0" xfId="1" applyFont="1" applyAlignment="1">
      <alignment horizontal="center"/>
    </xf>
    <xf numFmtId="2" fontId="7" fillId="0" borderId="7" xfId="1" applyNumberFormat="1" applyFont="1" applyBorder="1" applyAlignment="1">
      <alignment wrapText="1"/>
    </xf>
    <xf numFmtId="2" fontId="7" fillId="0" borderId="5" xfId="1" applyNumberFormat="1" applyFont="1" applyBorder="1" applyAlignment="1">
      <alignment wrapText="1"/>
    </xf>
    <xf numFmtId="1" fontId="18" fillId="0" borderId="7" xfId="1" applyNumberFormat="1" applyFont="1" applyBorder="1" applyAlignment="1">
      <alignment horizontal="left" wrapText="1"/>
    </xf>
    <xf numFmtId="1" fontId="18" fillId="0" borderId="8" xfId="1" applyNumberFormat="1" applyFont="1" applyBorder="1" applyAlignment="1">
      <alignment horizontal="left" wrapText="1"/>
    </xf>
    <xf numFmtId="1" fontId="18" fillId="0" borderId="5" xfId="1" applyNumberFormat="1" applyFont="1" applyBorder="1" applyAlignment="1">
      <alignment horizontal="left" wrapText="1"/>
    </xf>
    <xf numFmtId="0" fontId="7" fillId="0" borderId="1" xfId="1" applyFont="1" applyBorder="1" applyAlignment="1">
      <alignment horizontal="center"/>
    </xf>
    <xf numFmtId="2" fontId="7" fillId="0" borderId="7" xfId="1" applyNumberFormat="1" applyFont="1" applyBorder="1" applyAlignment="1">
      <alignment horizontal="center"/>
    </xf>
    <xf numFmtId="2" fontId="7" fillId="0" borderId="8" xfId="1" applyNumberFormat="1" applyFont="1" applyBorder="1" applyAlignment="1">
      <alignment horizontal="center"/>
    </xf>
    <xf numFmtId="2" fontId="7" fillId="0" borderId="5" xfId="1" applyNumberFormat="1" applyFont="1" applyBorder="1" applyAlignment="1">
      <alignment horizontal="center"/>
    </xf>
    <xf numFmtId="2" fontId="7" fillId="0" borderId="7" xfId="1" applyNumberFormat="1" applyFont="1" applyBorder="1"/>
    <xf numFmtId="2" fontId="7" fillId="0" borderId="5" xfId="1" applyNumberFormat="1" applyFont="1" applyBorder="1"/>
    <xf numFmtId="2" fontId="3" fillId="0" borderId="7" xfId="1" applyNumberFormat="1" applyFont="1" applyBorder="1"/>
    <xf numFmtId="2" fontId="3" fillId="0" borderId="5" xfId="1" applyNumberFormat="1" applyFont="1" applyBorder="1"/>
    <xf numFmtId="0" fontId="0" fillId="0" borderId="6" xfId="0" quotePrefix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0" fillId="0" borderId="6" xfId="0" quotePrefix="1" applyNumberFormat="1" applyBorder="1" applyAlignment="1">
      <alignment horizontal="center" vertical="center" wrapText="1"/>
    </xf>
    <xf numFmtId="2" fontId="3" fillId="0" borderId="6" xfId="1" quotePrefix="1" applyNumberFormat="1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6" xfId="0" quotePrefix="1" applyFill="1" applyBorder="1" applyAlignment="1">
      <alignment horizontal="center" vertical="center" wrapText="1"/>
    </xf>
    <xf numFmtId="0" fontId="0" fillId="0" borderId="3" xfId="0" quotePrefix="1" applyFill="1" applyBorder="1" applyAlignment="1">
      <alignment horizontal="center" vertical="center" wrapText="1"/>
    </xf>
    <xf numFmtId="0" fontId="0" fillId="0" borderId="4" xfId="0" quotePrefix="1" applyFill="1" applyBorder="1" applyAlignment="1">
      <alignment horizontal="center" vertical="center" wrapText="1"/>
    </xf>
    <xf numFmtId="0" fontId="0" fillId="0" borderId="3" xfId="0" quotePrefix="1" applyBorder="1" applyAlignment="1">
      <alignment horizontal="center" vertical="center" wrapText="1"/>
    </xf>
    <xf numFmtId="0" fontId="0" fillId="0" borderId="4" xfId="0" quotePrefix="1" applyBorder="1" applyAlignment="1">
      <alignment horizontal="center" vertical="center" wrapText="1"/>
    </xf>
    <xf numFmtId="4" fontId="0" fillId="0" borderId="3" xfId="0" quotePrefix="1" applyNumberFormat="1" applyBorder="1" applyAlignment="1">
      <alignment horizontal="center" vertical="center" wrapText="1"/>
    </xf>
    <xf numFmtId="4" fontId="0" fillId="0" borderId="4" xfId="0" quotePrefix="1" applyNumberFormat="1" applyBorder="1" applyAlignment="1">
      <alignment horizontal="center" vertical="center" wrapText="1"/>
    </xf>
    <xf numFmtId="4" fontId="10" fillId="0" borderId="6" xfId="0" quotePrefix="1" applyNumberFormat="1" applyFont="1" applyBorder="1" applyAlignment="1">
      <alignment horizontal="center" vertical="center" wrapText="1"/>
    </xf>
    <xf numFmtId="4" fontId="10" fillId="0" borderId="3" xfId="0" quotePrefix="1" applyNumberFormat="1" applyFont="1" applyBorder="1" applyAlignment="1">
      <alignment horizontal="center" vertical="center" wrapText="1"/>
    </xf>
    <xf numFmtId="4" fontId="10" fillId="0" borderId="4" xfId="0" quotePrefix="1" applyNumberFormat="1" applyFont="1" applyBorder="1" applyAlignment="1">
      <alignment horizontal="center" vertical="center" wrapText="1"/>
    </xf>
    <xf numFmtId="0" fontId="4" fillId="0" borderId="0" xfId="2" applyNumberFormat="1" applyFont="1" applyFill="1" applyAlignment="1" applyProtection="1">
      <alignment horizontal="left" vertical="center" wrapText="1"/>
    </xf>
    <xf numFmtId="0" fontId="19" fillId="0" borderId="0" xfId="1" applyFont="1" applyAlignment="1">
      <alignment horizontal="left"/>
    </xf>
    <xf numFmtId="0" fontId="20" fillId="0" borderId="0" xfId="2" applyNumberFormat="1" applyFont="1" applyFill="1" applyBorder="1" applyAlignment="1" applyProtection="1">
      <alignment horizontal="center" vertical="top" wrapText="1"/>
    </xf>
    <xf numFmtId="0" fontId="3" fillId="0" borderId="1" xfId="2" applyNumberFormat="1" applyFont="1" applyFill="1" applyBorder="1" applyAlignment="1" applyProtection="1">
      <alignment horizontal="center" vertical="center" wrapText="1"/>
    </xf>
    <xf numFmtId="49" fontId="3" fillId="0" borderId="6" xfId="1" quotePrefix="1" applyNumberFormat="1" applyFont="1" applyFill="1" applyBorder="1" applyAlignment="1">
      <alignment horizontal="center" vertical="center" wrapText="1"/>
    </xf>
    <xf numFmtId="49" fontId="3" fillId="0" borderId="3" xfId="1" quotePrefix="1" applyNumberFormat="1" applyFont="1" applyFill="1" applyBorder="1" applyAlignment="1">
      <alignment horizontal="center" vertical="center" wrapText="1"/>
    </xf>
    <xf numFmtId="49" fontId="3" fillId="0" borderId="6" xfId="1" applyNumberFormat="1" applyFont="1" applyFill="1" applyBorder="1" applyAlignment="1">
      <alignment horizontal="center" vertical="center" wrapText="1"/>
    </xf>
    <xf numFmtId="49" fontId="3" fillId="0" borderId="3" xfId="1" applyNumberFormat="1" applyFont="1" applyFill="1" applyBorder="1" applyAlignment="1">
      <alignment horizontal="center" vertical="center" wrapText="1"/>
    </xf>
    <xf numFmtId="2" fontId="3" fillId="0" borderId="3" xfId="1" quotePrefix="1" applyNumberFormat="1" applyFont="1" applyFill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22" fillId="0" borderId="6" xfId="2" applyFont="1" applyFill="1" applyBorder="1" applyAlignment="1">
      <alignment horizontal="center" vertical="center" wrapText="1"/>
    </xf>
    <xf numFmtId="0" fontId="22" fillId="0" borderId="4" xfId="2" applyFont="1" applyFill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wrapText="1"/>
    </xf>
    <xf numFmtId="0" fontId="3" fillId="0" borderId="3" xfId="1" applyFont="1" applyBorder="1" applyAlignment="1">
      <alignment horizontal="center" wrapText="1"/>
    </xf>
    <xf numFmtId="0" fontId="3" fillId="0" borderId="4" xfId="1" applyFont="1" applyBorder="1" applyAlignment="1">
      <alignment horizontal="center" wrapText="1"/>
    </xf>
    <xf numFmtId="49" fontId="22" fillId="0" borderId="6" xfId="1" quotePrefix="1" applyNumberFormat="1" applyFont="1" applyFill="1" applyBorder="1" applyAlignment="1">
      <alignment horizontal="center" vertical="center" wrapText="1"/>
    </xf>
    <xf numFmtId="49" fontId="22" fillId="0" borderId="4" xfId="1" quotePrefix="1" applyNumberFormat="1" applyFont="1" applyFill="1" applyBorder="1" applyAlignment="1">
      <alignment horizontal="center" vertical="center" wrapText="1"/>
    </xf>
    <xf numFmtId="49" fontId="22" fillId="0" borderId="6" xfId="1" applyNumberFormat="1" applyFont="1" applyFill="1" applyBorder="1" applyAlignment="1">
      <alignment horizontal="center" vertical="center" wrapText="1"/>
    </xf>
    <xf numFmtId="49" fontId="22" fillId="0" borderId="4" xfId="1" applyNumberFormat="1" applyFont="1" applyFill="1" applyBorder="1" applyAlignment="1">
      <alignment horizontal="center" vertical="center" wrapText="1"/>
    </xf>
    <xf numFmtId="0" fontId="3" fillId="0" borderId="6" xfId="1" applyFont="1" applyBorder="1" applyAlignment="1">
      <alignment horizontal="left" vertical="center" wrapText="1"/>
    </xf>
    <xf numFmtId="0" fontId="3" fillId="0" borderId="4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3" fillId="0" borderId="6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22" fillId="0" borderId="3" xfId="2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27" fillId="0" borderId="9" xfId="2" applyFont="1" applyBorder="1" applyAlignment="1">
      <alignment horizontal="center" vertical="top" wrapText="1"/>
    </xf>
    <xf numFmtId="0" fontId="27" fillId="0" borderId="10" xfId="2" applyFont="1" applyBorder="1" applyAlignment="1">
      <alignment horizontal="center" vertical="top" wrapText="1"/>
    </xf>
    <xf numFmtId="0" fontId="23" fillId="0" borderId="0" xfId="2" applyNumberFormat="1" applyFont="1" applyFill="1" applyBorder="1" applyAlignment="1" applyProtection="1">
      <alignment horizontal="center" vertical="top" wrapText="1"/>
    </xf>
    <xf numFmtId="0" fontId="27" fillId="0" borderId="6" xfId="2" applyNumberFormat="1" applyFont="1" applyFill="1" applyBorder="1" applyAlignment="1" applyProtection="1">
      <alignment horizontal="center" vertical="top" wrapText="1"/>
    </xf>
    <xf numFmtId="0" fontId="27" fillId="0" borderId="4" xfId="2" applyNumberFormat="1" applyFont="1" applyFill="1" applyBorder="1" applyAlignment="1" applyProtection="1">
      <alignment horizontal="center" vertical="top" wrapText="1"/>
    </xf>
    <xf numFmtId="0" fontId="27" fillId="0" borderId="6" xfId="2" applyFont="1" applyBorder="1" applyAlignment="1">
      <alignment horizontal="center" vertical="top" wrapText="1"/>
    </xf>
    <xf numFmtId="0" fontId="27" fillId="0" borderId="4" xfId="2" applyFont="1" applyBorder="1" applyAlignment="1">
      <alignment horizontal="center" vertical="top" wrapText="1"/>
    </xf>
    <xf numFmtId="0" fontId="27" fillId="0" borderId="6" xfId="2" applyNumberFormat="1" applyFont="1" applyFill="1" applyBorder="1" applyAlignment="1" applyProtection="1">
      <alignment vertical="top" wrapText="1"/>
    </xf>
    <xf numFmtId="0" fontId="27" fillId="0" borderId="4" xfId="2" applyNumberFormat="1" applyFont="1" applyFill="1" applyBorder="1" applyAlignment="1" applyProtection="1">
      <alignment vertical="top" wrapText="1"/>
    </xf>
  </cellXfs>
  <cellStyles count="3">
    <cellStyle name="Обычный" xfId="0" builtinId="0"/>
    <cellStyle name="Обычный 2" xfId="1"/>
    <cellStyle name="Обычный_додатки 2017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6"/>
  <sheetViews>
    <sheetView tabSelected="1" view="pageBreakPreview" zoomScale="85" zoomScaleNormal="100" zoomScaleSheetLayoutView="85" workbookViewId="0">
      <selection activeCell="D3" sqref="D3"/>
    </sheetView>
  </sheetViews>
  <sheetFormatPr defaultColWidth="9.140625" defaultRowHeight="12.75" x14ac:dyDescent="0.2"/>
  <cols>
    <col min="1" max="1" width="11.28515625" customWidth="1"/>
    <col min="2" max="2" width="64.42578125" customWidth="1"/>
    <col min="3" max="3" width="14.140625" customWidth="1"/>
    <col min="4" max="4" width="14" customWidth="1"/>
    <col min="5" max="5" width="14.140625" customWidth="1"/>
    <col min="6" max="6" width="14.7109375" customWidth="1"/>
    <col min="7" max="7" width="13" customWidth="1"/>
  </cols>
  <sheetData>
    <row r="1" spans="1:7" x14ac:dyDescent="0.2">
      <c r="D1" t="s">
        <v>245</v>
      </c>
    </row>
    <row r="2" spans="1:7" x14ac:dyDescent="0.2">
      <c r="D2" s="188" t="s">
        <v>438</v>
      </c>
      <c r="E2" s="188"/>
      <c r="F2" s="188"/>
    </row>
    <row r="3" spans="1:7" x14ac:dyDescent="0.2">
      <c r="D3" t="s">
        <v>538</v>
      </c>
      <c r="E3" t="s">
        <v>539</v>
      </c>
    </row>
    <row r="5" spans="1:7" ht="25.5" customHeight="1" x14ac:dyDescent="0.2">
      <c r="A5" s="189" t="s">
        <v>439</v>
      </c>
      <c r="B5" s="190"/>
      <c r="C5" s="190"/>
      <c r="D5" s="190"/>
      <c r="E5" s="190"/>
      <c r="F5" s="190"/>
    </row>
    <row r="6" spans="1:7" ht="12.75" customHeight="1" x14ac:dyDescent="0.2">
      <c r="A6" s="168"/>
      <c r="B6" s="43"/>
      <c r="C6" s="43"/>
      <c r="D6" s="43"/>
      <c r="E6" s="43"/>
      <c r="F6" s="43"/>
    </row>
    <row r="7" spans="1:7" x14ac:dyDescent="0.2">
      <c r="A7" s="169" t="s">
        <v>244</v>
      </c>
      <c r="B7" s="43"/>
      <c r="C7" s="43"/>
      <c r="D7" s="43"/>
      <c r="E7" s="43"/>
      <c r="F7" s="43"/>
    </row>
    <row r="8" spans="1:7" x14ac:dyDescent="0.2">
      <c r="A8" s="20" t="s">
        <v>233</v>
      </c>
      <c r="F8" s="1" t="s">
        <v>246</v>
      </c>
    </row>
    <row r="9" spans="1:7" x14ac:dyDescent="0.2">
      <c r="A9" s="191" t="s">
        <v>247</v>
      </c>
      <c r="B9" s="191" t="s">
        <v>440</v>
      </c>
      <c r="C9" s="192" t="s">
        <v>243</v>
      </c>
      <c r="D9" s="191" t="s">
        <v>23</v>
      </c>
      <c r="E9" s="191" t="s">
        <v>30</v>
      </c>
      <c r="F9" s="191"/>
    </row>
    <row r="10" spans="1:7" x14ac:dyDescent="0.2">
      <c r="A10" s="191"/>
      <c r="B10" s="191"/>
      <c r="C10" s="191"/>
      <c r="D10" s="191"/>
      <c r="E10" s="191" t="s">
        <v>24</v>
      </c>
      <c r="F10" s="193" t="s">
        <v>31</v>
      </c>
    </row>
    <row r="11" spans="1:7" x14ac:dyDescent="0.2">
      <c r="A11" s="191"/>
      <c r="B11" s="191"/>
      <c r="C11" s="191"/>
      <c r="D11" s="191"/>
      <c r="E11" s="191"/>
      <c r="F11" s="191"/>
    </row>
    <row r="12" spans="1:7" x14ac:dyDescent="0.2">
      <c r="A12" s="3">
        <v>1</v>
      </c>
      <c r="B12" s="3">
        <v>2</v>
      </c>
      <c r="C12" s="4">
        <v>3</v>
      </c>
      <c r="D12" s="3">
        <v>4</v>
      </c>
      <c r="E12" s="3">
        <v>5</v>
      </c>
      <c r="F12" s="3">
        <v>6</v>
      </c>
    </row>
    <row r="13" spans="1:7" x14ac:dyDescent="0.2">
      <c r="A13" s="31">
        <v>10000000</v>
      </c>
      <c r="B13" s="32" t="s">
        <v>441</v>
      </c>
      <c r="C13" s="33">
        <f>D13+E13</f>
        <v>3073800</v>
      </c>
      <c r="D13" s="34">
        <f>D14+D22+D27+D33</f>
        <v>3073800</v>
      </c>
      <c r="E13" s="34">
        <f>E14</f>
        <v>0</v>
      </c>
      <c r="F13" s="34">
        <f>F14</f>
        <v>0</v>
      </c>
      <c r="G13" s="21">
        <f>SUM(C13:F13)</f>
        <v>6147600</v>
      </c>
    </row>
    <row r="14" spans="1:7" ht="25.5" x14ac:dyDescent="0.2">
      <c r="A14" s="31">
        <v>11000000</v>
      </c>
      <c r="B14" s="32" t="s">
        <v>442</v>
      </c>
      <c r="C14" s="33">
        <f t="shared" ref="C14:C77" si="0">D14+E14</f>
        <v>385600</v>
      </c>
      <c r="D14" s="34">
        <f>D15+D20</f>
        <v>385600</v>
      </c>
      <c r="E14" s="34">
        <f>E15+E20</f>
        <v>0</v>
      </c>
      <c r="F14" s="34">
        <f>F15+F20</f>
        <v>0</v>
      </c>
      <c r="G14" s="21">
        <f t="shared" ref="G14:G78" si="1">SUM(C14:F14)</f>
        <v>771200</v>
      </c>
    </row>
    <row r="15" spans="1:7" x14ac:dyDescent="0.2">
      <c r="A15" s="31">
        <v>11010000</v>
      </c>
      <c r="B15" s="32" t="s">
        <v>443</v>
      </c>
      <c r="C15" s="33">
        <f t="shared" si="0"/>
        <v>300000</v>
      </c>
      <c r="D15" s="34">
        <f>SUM(D16:D19)</f>
        <v>300000</v>
      </c>
      <c r="E15" s="34">
        <f>SUM(E16:E19)</f>
        <v>0</v>
      </c>
      <c r="F15" s="34">
        <f>SUM(F16:F19)</f>
        <v>0</v>
      </c>
      <c r="G15" s="21">
        <f t="shared" si="1"/>
        <v>600000</v>
      </c>
    </row>
    <row r="16" spans="1:7" ht="25.5" hidden="1" x14ac:dyDescent="0.2">
      <c r="A16" s="35">
        <v>11010100</v>
      </c>
      <c r="B16" s="36" t="s">
        <v>444</v>
      </c>
      <c r="C16" s="37">
        <f t="shared" si="0"/>
        <v>0</v>
      </c>
      <c r="D16" s="38"/>
      <c r="E16" s="38"/>
      <c r="F16" s="38"/>
      <c r="G16" s="21">
        <f t="shared" si="1"/>
        <v>0</v>
      </c>
    </row>
    <row r="17" spans="1:7" ht="38.25" hidden="1" x14ac:dyDescent="0.2">
      <c r="A17" s="35">
        <v>11010200</v>
      </c>
      <c r="B17" s="36" t="s">
        <v>445</v>
      </c>
      <c r="C17" s="37">
        <f t="shared" si="0"/>
        <v>0</v>
      </c>
      <c r="D17" s="38"/>
      <c r="E17" s="38"/>
      <c r="F17" s="38"/>
      <c r="G17" s="21">
        <f t="shared" si="1"/>
        <v>0</v>
      </c>
    </row>
    <row r="18" spans="1:7" ht="25.5" hidden="1" x14ac:dyDescent="0.2">
      <c r="A18" s="35">
        <v>11010400</v>
      </c>
      <c r="B18" s="36" t="s">
        <v>446</v>
      </c>
      <c r="C18" s="37">
        <f t="shared" si="0"/>
        <v>0</v>
      </c>
      <c r="D18" s="38"/>
      <c r="E18" s="38"/>
      <c r="F18" s="38"/>
      <c r="G18" s="21">
        <f t="shared" si="1"/>
        <v>0</v>
      </c>
    </row>
    <row r="19" spans="1:7" ht="25.5" x14ac:dyDescent="0.2">
      <c r="A19" s="35">
        <v>11010500</v>
      </c>
      <c r="B19" s="36" t="s">
        <v>447</v>
      </c>
      <c r="C19" s="37">
        <f t="shared" si="0"/>
        <v>300000</v>
      </c>
      <c r="D19" s="38">
        <v>300000</v>
      </c>
      <c r="E19" s="38"/>
      <c r="F19" s="38"/>
      <c r="G19" s="21">
        <f t="shared" si="1"/>
        <v>600000</v>
      </c>
    </row>
    <row r="20" spans="1:7" x14ac:dyDescent="0.2">
      <c r="A20" s="31">
        <v>11020000</v>
      </c>
      <c r="B20" s="32" t="s">
        <v>448</v>
      </c>
      <c r="C20" s="33">
        <f t="shared" si="0"/>
        <v>85600</v>
      </c>
      <c r="D20" s="34">
        <f>D21</f>
        <v>85600</v>
      </c>
      <c r="E20" s="34">
        <f>E21</f>
        <v>0</v>
      </c>
      <c r="F20" s="34">
        <f>F21</f>
        <v>0</v>
      </c>
      <c r="G20" s="21">
        <f t="shared" si="1"/>
        <v>171200</v>
      </c>
    </row>
    <row r="21" spans="1:7" ht="25.5" x14ac:dyDescent="0.2">
      <c r="A21" s="35">
        <v>11020200</v>
      </c>
      <c r="B21" s="36" t="s">
        <v>449</v>
      </c>
      <c r="C21" s="37">
        <f t="shared" si="0"/>
        <v>85600</v>
      </c>
      <c r="D21" s="38">
        <v>85600</v>
      </c>
      <c r="E21" s="38"/>
      <c r="F21" s="38"/>
      <c r="G21" s="21">
        <f t="shared" si="1"/>
        <v>171200</v>
      </c>
    </row>
    <row r="22" spans="1:7" hidden="1" x14ac:dyDescent="0.2">
      <c r="A22" s="31">
        <v>13000000</v>
      </c>
      <c r="B22" s="32" t="s">
        <v>450</v>
      </c>
      <c r="C22" s="33">
        <f t="shared" si="0"/>
        <v>0</v>
      </c>
      <c r="D22" s="34">
        <f>D23+D25</f>
        <v>0</v>
      </c>
      <c r="E22" s="34">
        <f>E23+E25</f>
        <v>0</v>
      </c>
      <c r="F22" s="34">
        <f>F23+F25</f>
        <v>0</v>
      </c>
      <c r="G22" s="21">
        <f t="shared" si="1"/>
        <v>0</v>
      </c>
    </row>
    <row r="23" spans="1:7" hidden="1" x14ac:dyDescent="0.2">
      <c r="A23" s="31">
        <v>13020000</v>
      </c>
      <c r="B23" s="32" t="s">
        <v>451</v>
      </c>
      <c r="C23" s="33">
        <f t="shared" si="0"/>
        <v>0</v>
      </c>
      <c r="D23" s="34">
        <f>D24</f>
        <v>0</v>
      </c>
      <c r="E23" s="34">
        <f>E24</f>
        <v>0</v>
      </c>
      <c r="F23" s="34">
        <f>F24</f>
        <v>0</v>
      </c>
      <c r="G23" s="21">
        <f t="shared" si="1"/>
        <v>0</v>
      </c>
    </row>
    <row r="24" spans="1:7" ht="25.5" hidden="1" x14ac:dyDescent="0.2">
      <c r="A24" s="35">
        <v>13020200</v>
      </c>
      <c r="B24" s="36" t="s">
        <v>452</v>
      </c>
      <c r="C24" s="37">
        <f t="shared" si="0"/>
        <v>0</v>
      </c>
      <c r="D24" s="38"/>
      <c r="E24" s="38"/>
      <c r="F24" s="38"/>
      <c r="G24" s="21">
        <f t="shared" si="1"/>
        <v>0</v>
      </c>
    </row>
    <row r="25" spans="1:7" hidden="1" x14ac:dyDescent="0.2">
      <c r="A25" s="31">
        <v>13030000</v>
      </c>
      <c r="B25" s="32" t="s">
        <v>453</v>
      </c>
      <c r="C25" s="33">
        <f t="shared" si="0"/>
        <v>0</v>
      </c>
      <c r="D25" s="34">
        <f>D26</f>
        <v>0</v>
      </c>
      <c r="E25" s="34">
        <f>E26</f>
        <v>0</v>
      </c>
      <c r="F25" s="34">
        <f>F26</f>
        <v>0</v>
      </c>
      <c r="G25" s="21">
        <f t="shared" si="1"/>
        <v>0</v>
      </c>
    </row>
    <row r="26" spans="1:7" ht="25.5" hidden="1" x14ac:dyDescent="0.2">
      <c r="A26" s="35">
        <v>13030100</v>
      </c>
      <c r="B26" s="36" t="s">
        <v>454</v>
      </c>
      <c r="C26" s="37">
        <f t="shared" si="0"/>
        <v>0</v>
      </c>
      <c r="D26" s="38"/>
      <c r="E26" s="38"/>
      <c r="F26" s="38"/>
      <c r="G26" s="21">
        <f t="shared" si="1"/>
        <v>0</v>
      </c>
    </row>
    <row r="27" spans="1:7" x14ac:dyDescent="0.2">
      <c r="A27" s="31">
        <v>14000000</v>
      </c>
      <c r="B27" s="32" t="s">
        <v>455</v>
      </c>
      <c r="C27" s="33">
        <f t="shared" si="0"/>
        <v>660400</v>
      </c>
      <c r="D27" s="34">
        <f>D28+D30</f>
        <v>660400</v>
      </c>
      <c r="E27" s="34">
        <f>E28+E30</f>
        <v>0</v>
      </c>
      <c r="F27" s="34">
        <f>F28+F30</f>
        <v>0</v>
      </c>
      <c r="G27" s="21">
        <f t="shared" si="1"/>
        <v>1320800</v>
      </c>
    </row>
    <row r="28" spans="1:7" hidden="1" x14ac:dyDescent="0.2">
      <c r="A28" s="31">
        <v>14020000</v>
      </c>
      <c r="B28" s="32" t="s">
        <v>456</v>
      </c>
      <c r="C28" s="33">
        <f t="shared" si="0"/>
        <v>0</v>
      </c>
      <c r="D28" s="34">
        <f>D29</f>
        <v>0</v>
      </c>
      <c r="E28" s="34">
        <f>E29</f>
        <v>0</v>
      </c>
      <c r="F28" s="34">
        <f>F29</f>
        <v>0</v>
      </c>
      <c r="G28" s="21">
        <f t="shared" si="1"/>
        <v>0</v>
      </c>
    </row>
    <row r="29" spans="1:7" hidden="1" x14ac:dyDescent="0.2">
      <c r="A29" s="35">
        <v>14021900</v>
      </c>
      <c r="B29" s="36" t="s">
        <v>457</v>
      </c>
      <c r="C29" s="37">
        <f t="shared" si="0"/>
        <v>0</v>
      </c>
      <c r="D29" s="38"/>
      <c r="E29" s="38"/>
      <c r="F29" s="38"/>
      <c r="G29" s="21">
        <f t="shared" si="1"/>
        <v>0</v>
      </c>
    </row>
    <row r="30" spans="1:7" ht="25.5" x14ac:dyDescent="0.2">
      <c r="A30" s="31">
        <v>14030000</v>
      </c>
      <c r="B30" s="32" t="s">
        <v>458</v>
      </c>
      <c r="C30" s="33">
        <f t="shared" si="0"/>
        <v>660400</v>
      </c>
      <c r="D30" s="34">
        <f>D31+D32</f>
        <v>660400</v>
      </c>
      <c r="E30" s="34">
        <f>E31+E32</f>
        <v>0</v>
      </c>
      <c r="F30" s="34">
        <f>F31+F32</f>
        <v>0</v>
      </c>
      <c r="G30" s="21">
        <f t="shared" si="1"/>
        <v>1320800</v>
      </c>
    </row>
    <row r="31" spans="1:7" hidden="1" x14ac:dyDescent="0.2">
      <c r="A31" s="35">
        <v>14031900</v>
      </c>
      <c r="B31" s="36" t="s">
        <v>457</v>
      </c>
      <c r="C31" s="37">
        <f t="shared" si="0"/>
        <v>0</v>
      </c>
      <c r="D31" s="38"/>
      <c r="E31" s="38"/>
      <c r="F31" s="38"/>
      <c r="G31" s="21">
        <f t="shared" si="1"/>
        <v>0</v>
      </c>
    </row>
    <row r="32" spans="1:7" ht="25.5" x14ac:dyDescent="0.2">
      <c r="A32" s="35">
        <v>14040000</v>
      </c>
      <c r="B32" s="36" t="s">
        <v>459</v>
      </c>
      <c r="C32" s="37">
        <f t="shared" si="0"/>
        <v>660400</v>
      </c>
      <c r="D32" s="38">
        <v>660400</v>
      </c>
      <c r="E32" s="38"/>
      <c r="F32" s="38"/>
      <c r="G32" s="21">
        <f t="shared" si="1"/>
        <v>1320800</v>
      </c>
    </row>
    <row r="33" spans="1:7" ht="25.5" x14ac:dyDescent="0.2">
      <c r="A33" s="31">
        <v>18000000</v>
      </c>
      <c r="B33" s="32" t="s">
        <v>460</v>
      </c>
      <c r="C33" s="33">
        <f t="shared" si="0"/>
        <v>2027800</v>
      </c>
      <c r="D33" s="34">
        <f>D34+D45+D47</f>
        <v>2027800</v>
      </c>
      <c r="E33" s="34">
        <f>E34+E45+E47</f>
        <v>0</v>
      </c>
      <c r="F33" s="34">
        <f>F34+F45+F47</f>
        <v>0</v>
      </c>
      <c r="G33" s="21">
        <f t="shared" si="1"/>
        <v>4055600</v>
      </c>
    </row>
    <row r="34" spans="1:7" x14ac:dyDescent="0.2">
      <c r="A34" s="31">
        <v>18010000</v>
      </c>
      <c r="B34" s="32" t="s">
        <v>461</v>
      </c>
      <c r="C34" s="33">
        <f t="shared" si="0"/>
        <v>667300</v>
      </c>
      <c r="D34" s="34">
        <f>SUM(D35:D44)</f>
        <v>667300</v>
      </c>
      <c r="E34" s="34">
        <f>SUM(E35:E44)</f>
        <v>0</v>
      </c>
      <c r="F34" s="34">
        <f>SUM(F35:F44)</f>
        <v>0</v>
      </c>
      <c r="G34" s="21">
        <f t="shared" si="1"/>
        <v>1334600</v>
      </c>
    </row>
    <row r="35" spans="1:7" ht="25.5" x14ac:dyDescent="0.2">
      <c r="A35" s="35">
        <v>18010100</v>
      </c>
      <c r="B35" s="36" t="s">
        <v>462</v>
      </c>
      <c r="C35" s="37">
        <f t="shared" si="0"/>
        <v>15600</v>
      </c>
      <c r="D35" s="38">
        <v>15600</v>
      </c>
      <c r="E35" s="38"/>
      <c r="F35" s="38"/>
      <c r="G35" s="21">
        <f t="shared" si="1"/>
        <v>31200</v>
      </c>
    </row>
    <row r="36" spans="1:7" ht="25.5" x14ac:dyDescent="0.2">
      <c r="A36" s="35">
        <v>18010200</v>
      </c>
      <c r="B36" s="36" t="s">
        <v>463</v>
      </c>
      <c r="C36" s="37">
        <f t="shared" si="0"/>
        <v>17300</v>
      </c>
      <c r="D36" s="38">
        <v>17300</v>
      </c>
      <c r="E36" s="38"/>
      <c r="F36" s="38"/>
      <c r="G36" s="21">
        <f t="shared" si="1"/>
        <v>34600</v>
      </c>
    </row>
    <row r="37" spans="1:7" ht="25.5" hidden="1" x14ac:dyDescent="0.2">
      <c r="A37" s="35">
        <v>18010300</v>
      </c>
      <c r="B37" s="36" t="s">
        <v>464</v>
      </c>
      <c r="C37" s="37">
        <f t="shared" si="0"/>
        <v>0</v>
      </c>
      <c r="D37" s="38"/>
      <c r="E37" s="38"/>
      <c r="F37" s="38"/>
      <c r="G37" s="21">
        <f t="shared" si="1"/>
        <v>0</v>
      </c>
    </row>
    <row r="38" spans="1:7" ht="25.5" x14ac:dyDescent="0.2">
      <c r="A38" s="35">
        <v>18010400</v>
      </c>
      <c r="B38" s="36" t="s">
        <v>465</v>
      </c>
      <c r="C38" s="37">
        <f t="shared" si="0"/>
        <v>74400</v>
      </c>
      <c r="D38" s="38">
        <v>74400</v>
      </c>
      <c r="E38" s="38"/>
      <c r="F38" s="38"/>
      <c r="G38" s="21">
        <f t="shared" si="1"/>
        <v>148800</v>
      </c>
    </row>
    <row r="39" spans="1:7" hidden="1" x14ac:dyDescent="0.2">
      <c r="A39" s="35">
        <v>18010500</v>
      </c>
      <c r="B39" s="36" t="s">
        <v>466</v>
      </c>
      <c r="C39" s="37">
        <f t="shared" si="0"/>
        <v>0</v>
      </c>
      <c r="D39" s="38"/>
      <c r="E39" s="38"/>
      <c r="F39" s="38"/>
      <c r="G39" s="21">
        <f t="shared" si="1"/>
        <v>0</v>
      </c>
    </row>
    <row r="40" spans="1:7" hidden="1" x14ac:dyDescent="0.2">
      <c r="A40" s="35">
        <v>18010600</v>
      </c>
      <c r="B40" s="36" t="s">
        <v>467</v>
      </c>
      <c r="C40" s="37">
        <f t="shared" si="0"/>
        <v>0</v>
      </c>
      <c r="D40" s="38"/>
      <c r="E40" s="38"/>
      <c r="F40" s="38"/>
      <c r="G40" s="21">
        <f t="shared" si="1"/>
        <v>0</v>
      </c>
    </row>
    <row r="41" spans="1:7" x14ac:dyDescent="0.2">
      <c r="A41" s="35">
        <v>18010700</v>
      </c>
      <c r="B41" s="36" t="s">
        <v>468</v>
      </c>
      <c r="C41" s="37">
        <f t="shared" si="0"/>
        <v>600000</v>
      </c>
      <c r="D41" s="38">
        <v>600000</v>
      </c>
      <c r="E41" s="38"/>
      <c r="F41" s="38"/>
      <c r="G41" s="21">
        <f t="shared" si="1"/>
        <v>1200000</v>
      </c>
    </row>
    <row r="42" spans="1:7" hidden="1" x14ac:dyDescent="0.2">
      <c r="A42" s="35">
        <v>18010900</v>
      </c>
      <c r="B42" s="36" t="s">
        <v>469</v>
      </c>
      <c r="C42" s="37">
        <f t="shared" si="0"/>
        <v>0</v>
      </c>
      <c r="D42" s="38"/>
      <c r="E42" s="38"/>
      <c r="F42" s="38"/>
      <c r="G42" s="21">
        <f t="shared" si="1"/>
        <v>0</v>
      </c>
    </row>
    <row r="43" spans="1:7" x14ac:dyDescent="0.2">
      <c r="A43" s="35">
        <v>18011000</v>
      </c>
      <c r="B43" s="36" t="s">
        <v>470</v>
      </c>
      <c r="C43" s="37">
        <f t="shared" si="0"/>
        <v>-78000</v>
      </c>
      <c r="D43" s="38">
        <v>-78000</v>
      </c>
      <c r="E43" s="38"/>
      <c r="F43" s="38"/>
      <c r="G43" s="21">
        <f t="shared" si="1"/>
        <v>-156000</v>
      </c>
    </row>
    <row r="44" spans="1:7" x14ac:dyDescent="0.2">
      <c r="A44" s="35">
        <v>18011100</v>
      </c>
      <c r="B44" s="36" t="s">
        <v>471</v>
      </c>
      <c r="C44" s="37">
        <f t="shared" si="0"/>
        <v>38000</v>
      </c>
      <c r="D44" s="38">
        <v>38000</v>
      </c>
      <c r="E44" s="38"/>
      <c r="F44" s="38"/>
      <c r="G44" s="21">
        <f t="shared" si="1"/>
        <v>76000</v>
      </c>
    </row>
    <row r="45" spans="1:7" hidden="1" x14ac:dyDescent="0.2">
      <c r="A45" s="31">
        <v>18030000</v>
      </c>
      <c r="B45" s="32" t="s">
        <v>472</v>
      </c>
      <c r="C45" s="33">
        <f t="shared" si="0"/>
        <v>0</v>
      </c>
      <c r="D45" s="34">
        <f>D46</f>
        <v>0</v>
      </c>
      <c r="E45" s="34">
        <f>E46</f>
        <v>0</v>
      </c>
      <c r="F45" s="34">
        <f>F46</f>
        <v>0</v>
      </c>
      <c r="G45" s="21">
        <f t="shared" si="1"/>
        <v>0</v>
      </c>
    </row>
    <row r="46" spans="1:7" hidden="1" x14ac:dyDescent="0.2">
      <c r="A46" s="35">
        <v>18030200</v>
      </c>
      <c r="B46" s="36" t="s">
        <v>473</v>
      </c>
      <c r="C46" s="37">
        <f t="shared" si="0"/>
        <v>0</v>
      </c>
      <c r="D46" s="38"/>
      <c r="E46" s="38"/>
      <c r="F46" s="38"/>
      <c r="G46" s="21">
        <f t="shared" si="1"/>
        <v>0</v>
      </c>
    </row>
    <row r="47" spans="1:7" x14ac:dyDescent="0.2">
      <c r="A47" s="31">
        <v>18050000</v>
      </c>
      <c r="B47" s="32" t="s">
        <v>474</v>
      </c>
      <c r="C47" s="33">
        <f t="shared" si="0"/>
        <v>1360500</v>
      </c>
      <c r="D47" s="34">
        <f>SUM(D48:D50)</f>
        <v>1360500</v>
      </c>
      <c r="E47" s="34">
        <f>SUM(E48:E50)</f>
        <v>0</v>
      </c>
      <c r="F47" s="34">
        <f>SUM(F48:F50)</f>
        <v>0</v>
      </c>
      <c r="G47" s="21">
        <f t="shared" si="1"/>
        <v>2721000</v>
      </c>
    </row>
    <row r="48" spans="1:7" x14ac:dyDescent="0.2">
      <c r="A48" s="35">
        <v>18050300</v>
      </c>
      <c r="B48" s="36" t="s">
        <v>475</v>
      </c>
      <c r="C48" s="37">
        <f t="shared" si="0"/>
        <v>345300</v>
      </c>
      <c r="D48" s="38">
        <v>345300</v>
      </c>
      <c r="E48" s="38"/>
      <c r="F48" s="38"/>
      <c r="G48" s="21">
        <f t="shared" si="1"/>
        <v>690600</v>
      </c>
    </row>
    <row r="49" spans="1:7" x14ac:dyDescent="0.2">
      <c r="A49" s="35">
        <v>18050400</v>
      </c>
      <c r="B49" s="36" t="s">
        <v>476</v>
      </c>
      <c r="C49" s="37">
        <f t="shared" si="0"/>
        <v>1015200</v>
      </c>
      <c r="D49" s="38">
        <v>1015200</v>
      </c>
      <c r="E49" s="38"/>
      <c r="F49" s="38"/>
      <c r="G49" s="21">
        <f t="shared" si="1"/>
        <v>2030400</v>
      </c>
    </row>
    <row r="50" spans="1:7" ht="38.25" hidden="1" x14ac:dyDescent="0.2">
      <c r="A50" s="35">
        <v>18050500</v>
      </c>
      <c r="B50" s="36" t="s">
        <v>477</v>
      </c>
      <c r="C50" s="37">
        <f t="shared" si="0"/>
        <v>0</v>
      </c>
      <c r="D50" s="38"/>
      <c r="E50" s="38"/>
      <c r="F50" s="38"/>
      <c r="G50" s="21">
        <f t="shared" si="1"/>
        <v>0</v>
      </c>
    </row>
    <row r="51" spans="1:7" hidden="1" x14ac:dyDescent="0.2">
      <c r="A51" s="31">
        <v>19000000</v>
      </c>
      <c r="B51" s="32" t="s">
        <v>478</v>
      </c>
      <c r="C51" s="33">
        <f t="shared" si="0"/>
        <v>0</v>
      </c>
      <c r="D51" s="34">
        <v>0</v>
      </c>
      <c r="E51" s="34">
        <v>0</v>
      </c>
      <c r="F51" s="34">
        <v>0</v>
      </c>
      <c r="G51" s="21">
        <f t="shared" si="1"/>
        <v>0</v>
      </c>
    </row>
    <row r="52" spans="1:7" hidden="1" x14ac:dyDescent="0.2">
      <c r="A52" s="31">
        <v>19010000</v>
      </c>
      <c r="B52" s="32" t="s">
        <v>479</v>
      </c>
      <c r="C52" s="33">
        <f t="shared" si="0"/>
        <v>0</v>
      </c>
      <c r="D52" s="34">
        <v>0</v>
      </c>
      <c r="E52" s="34">
        <v>0</v>
      </c>
      <c r="F52" s="34">
        <v>0</v>
      </c>
      <c r="G52" s="21">
        <f t="shared" si="1"/>
        <v>0</v>
      </c>
    </row>
    <row r="53" spans="1:7" ht="38.25" hidden="1" x14ac:dyDescent="0.2">
      <c r="A53" s="35">
        <v>19010100</v>
      </c>
      <c r="B53" s="36" t="s">
        <v>480</v>
      </c>
      <c r="C53" s="37">
        <f t="shared" si="0"/>
        <v>0</v>
      </c>
      <c r="D53" s="38"/>
      <c r="E53" s="38"/>
      <c r="F53" s="38"/>
      <c r="G53" s="21">
        <f t="shared" si="1"/>
        <v>0</v>
      </c>
    </row>
    <row r="54" spans="1:7" ht="38.25" hidden="1" x14ac:dyDescent="0.2">
      <c r="A54" s="35">
        <v>19010300</v>
      </c>
      <c r="B54" s="36" t="s">
        <v>481</v>
      </c>
      <c r="C54" s="37">
        <f t="shared" si="0"/>
        <v>0</v>
      </c>
      <c r="D54" s="38"/>
      <c r="E54" s="38"/>
      <c r="F54" s="38"/>
      <c r="G54" s="21">
        <f t="shared" si="1"/>
        <v>0</v>
      </c>
    </row>
    <row r="55" spans="1:7" x14ac:dyDescent="0.2">
      <c r="A55" s="31">
        <v>20000000</v>
      </c>
      <c r="B55" s="32" t="s">
        <v>482</v>
      </c>
      <c r="C55" s="33">
        <f t="shared" si="0"/>
        <v>-667500</v>
      </c>
      <c r="D55" s="34">
        <f>D56+D62+D74+D79</f>
        <v>-667500</v>
      </c>
      <c r="E55" s="34">
        <f>E56+E62+E74+E79</f>
        <v>0</v>
      </c>
      <c r="F55" s="34">
        <f>F56+F62+F74+F79</f>
        <v>0</v>
      </c>
      <c r="G55" s="21">
        <f t="shared" si="1"/>
        <v>-1335000</v>
      </c>
    </row>
    <row r="56" spans="1:7" hidden="1" x14ac:dyDescent="0.2">
      <c r="A56" s="31">
        <v>21000000</v>
      </c>
      <c r="B56" s="32" t="s">
        <v>483</v>
      </c>
      <c r="C56" s="33">
        <f t="shared" si="0"/>
        <v>0</v>
      </c>
      <c r="D56" s="34">
        <f>D57+D59</f>
        <v>0</v>
      </c>
      <c r="E56" s="34">
        <f>E57+E59</f>
        <v>0</v>
      </c>
      <c r="F56" s="34">
        <f>F57+F59</f>
        <v>0</v>
      </c>
      <c r="G56" s="21">
        <f t="shared" si="1"/>
        <v>0</v>
      </c>
    </row>
    <row r="57" spans="1:7" ht="51" hidden="1" x14ac:dyDescent="0.2">
      <c r="A57" s="31">
        <v>21010000</v>
      </c>
      <c r="B57" s="32" t="s">
        <v>484</v>
      </c>
      <c r="C57" s="33">
        <f t="shared" si="0"/>
        <v>0</v>
      </c>
      <c r="D57" s="34">
        <f>D58</f>
        <v>0</v>
      </c>
      <c r="E57" s="34">
        <f>E58</f>
        <v>0</v>
      </c>
      <c r="F57" s="34">
        <f>F58</f>
        <v>0</v>
      </c>
      <c r="G57" s="21">
        <f t="shared" si="1"/>
        <v>0</v>
      </c>
    </row>
    <row r="58" spans="1:7" ht="25.5" hidden="1" x14ac:dyDescent="0.2">
      <c r="A58" s="35">
        <v>21010300</v>
      </c>
      <c r="B58" s="36" t="s">
        <v>485</v>
      </c>
      <c r="C58" s="37">
        <f t="shared" si="0"/>
        <v>0</v>
      </c>
      <c r="D58" s="38"/>
      <c r="E58" s="38"/>
      <c r="F58" s="38"/>
      <c r="G58" s="21">
        <f t="shared" si="1"/>
        <v>0</v>
      </c>
    </row>
    <row r="59" spans="1:7" hidden="1" x14ac:dyDescent="0.2">
      <c r="A59" s="31">
        <v>21080000</v>
      </c>
      <c r="B59" s="32" t="s">
        <v>486</v>
      </c>
      <c r="C59" s="33">
        <f t="shared" si="0"/>
        <v>0</v>
      </c>
      <c r="D59" s="34">
        <f>D60+D61</f>
        <v>0</v>
      </c>
      <c r="E59" s="34">
        <f>E60+E61</f>
        <v>0</v>
      </c>
      <c r="F59" s="34">
        <f>F60+F61</f>
        <v>0</v>
      </c>
      <c r="G59" s="21">
        <f t="shared" si="1"/>
        <v>0</v>
      </c>
    </row>
    <row r="60" spans="1:7" hidden="1" x14ac:dyDescent="0.2">
      <c r="A60" s="35">
        <v>21081100</v>
      </c>
      <c r="B60" s="36" t="s">
        <v>487</v>
      </c>
      <c r="C60" s="37">
        <f t="shared" si="0"/>
        <v>0</v>
      </c>
      <c r="D60" s="38"/>
      <c r="E60" s="38"/>
      <c r="F60" s="38"/>
      <c r="G60" s="21">
        <f t="shared" si="1"/>
        <v>0</v>
      </c>
    </row>
    <row r="61" spans="1:7" ht="25.5" hidden="1" x14ac:dyDescent="0.2">
      <c r="A61" s="35">
        <v>21081500</v>
      </c>
      <c r="B61" s="36" t="s">
        <v>488</v>
      </c>
      <c r="C61" s="37">
        <f t="shared" si="0"/>
        <v>0</v>
      </c>
      <c r="D61" s="38"/>
      <c r="E61" s="38"/>
      <c r="F61" s="38"/>
      <c r="G61" s="21">
        <f t="shared" si="1"/>
        <v>0</v>
      </c>
    </row>
    <row r="62" spans="1:7" ht="25.5" x14ac:dyDescent="0.2">
      <c r="A62" s="31">
        <v>22000000</v>
      </c>
      <c r="B62" s="32" t="s">
        <v>489</v>
      </c>
      <c r="C62" s="33">
        <f t="shared" si="0"/>
        <v>-686900</v>
      </c>
      <c r="D62" s="34">
        <f>D63+D67+D69</f>
        <v>-686900</v>
      </c>
      <c r="E62" s="34">
        <f>E63+E67+E69</f>
        <v>0</v>
      </c>
      <c r="F62" s="34">
        <f>F63+F67+F69</f>
        <v>0</v>
      </c>
      <c r="G62" s="21">
        <f t="shared" si="1"/>
        <v>-1373800</v>
      </c>
    </row>
    <row r="63" spans="1:7" x14ac:dyDescent="0.2">
      <c r="A63" s="31">
        <v>22010000</v>
      </c>
      <c r="B63" s="32" t="s">
        <v>490</v>
      </c>
      <c r="C63" s="33">
        <f t="shared" si="0"/>
        <v>-676600</v>
      </c>
      <c r="D63" s="34">
        <f>D64+D65+D66</f>
        <v>-676600</v>
      </c>
      <c r="E63" s="34">
        <f>E64+E65+E66</f>
        <v>0</v>
      </c>
      <c r="F63" s="34">
        <f>F64+F65+F66</f>
        <v>0</v>
      </c>
      <c r="G63" s="21">
        <f t="shared" si="1"/>
        <v>-1353200</v>
      </c>
    </row>
    <row r="64" spans="1:7" ht="25.5" hidden="1" x14ac:dyDescent="0.2">
      <c r="A64" s="35">
        <v>22010300</v>
      </c>
      <c r="B64" s="36" t="s">
        <v>491</v>
      </c>
      <c r="C64" s="37">
        <f t="shared" si="0"/>
        <v>0</v>
      </c>
      <c r="D64" s="38"/>
      <c r="E64" s="38"/>
      <c r="F64" s="38"/>
      <c r="G64" s="21">
        <f t="shared" si="1"/>
        <v>0</v>
      </c>
    </row>
    <row r="65" spans="1:7" x14ac:dyDescent="0.2">
      <c r="A65" s="35">
        <v>22012500</v>
      </c>
      <c r="B65" s="36" t="s">
        <v>492</v>
      </c>
      <c r="C65" s="37">
        <f t="shared" si="0"/>
        <v>-676600</v>
      </c>
      <c r="D65" s="38">
        <v>-676600</v>
      </c>
      <c r="E65" s="38"/>
      <c r="F65" s="38"/>
      <c r="G65" s="21">
        <f t="shared" si="1"/>
        <v>-1353200</v>
      </c>
    </row>
    <row r="66" spans="1:7" ht="25.5" hidden="1" x14ac:dyDescent="0.2">
      <c r="A66" s="35">
        <v>22012600</v>
      </c>
      <c r="B66" s="36" t="s">
        <v>493</v>
      </c>
      <c r="C66" s="37">
        <f t="shared" si="0"/>
        <v>0</v>
      </c>
      <c r="D66" s="38"/>
      <c r="E66" s="38"/>
      <c r="F66" s="38"/>
      <c r="G66" s="21">
        <f t="shared" si="1"/>
        <v>0</v>
      </c>
    </row>
    <row r="67" spans="1:7" ht="25.5" hidden="1" x14ac:dyDescent="0.2">
      <c r="A67" s="31">
        <v>22080000</v>
      </c>
      <c r="B67" s="32" t="s">
        <v>494</v>
      </c>
      <c r="C67" s="33">
        <f t="shared" si="0"/>
        <v>0</v>
      </c>
      <c r="D67" s="34">
        <f>D68</f>
        <v>0</v>
      </c>
      <c r="E67" s="34">
        <f>E68</f>
        <v>0</v>
      </c>
      <c r="F67" s="34">
        <f>F68</f>
        <v>0</v>
      </c>
      <c r="G67" s="21">
        <f t="shared" si="1"/>
        <v>0</v>
      </c>
    </row>
    <row r="68" spans="1:7" ht="25.5" hidden="1" x14ac:dyDescent="0.2">
      <c r="A68" s="35">
        <v>22080400</v>
      </c>
      <c r="B68" s="36" t="s">
        <v>495</v>
      </c>
      <c r="C68" s="37">
        <f t="shared" si="0"/>
        <v>0</v>
      </c>
      <c r="D68" s="38"/>
      <c r="E68" s="38"/>
      <c r="F68" s="38"/>
      <c r="G68" s="21">
        <f t="shared" si="1"/>
        <v>0</v>
      </c>
    </row>
    <row r="69" spans="1:7" x14ac:dyDescent="0.2">
      <c r="A69" s="31">
        <v>22090000</v>
      </c>
      <c r="B69" s="32" t="s">
        <v>496</v>
      </c>
      <c r="C69" s="33">
        <f t="shared" si="0"/>
        <v>-10300</v>
      </c>
      <c r="D69" s="34">
        <f>SUM(D70:D73)</f>
        <v>-10300</v>
      </c>
      <c r="E69" s="34">
        <f>SUM(E70:E73)</f>
        <v>0</v>
      </c>
      <c r="F69" s="34">
        <f>SUM(F70:F73)</f>
        <v>0</v>
      </c>
      <c r="G69" s="21">
        <f t="shared" si="1"/>
        <v>-20600</v>
      </c>
    </row>
    <row r="70" spans="1:7" ht="38.25" hidden="1" x14ac:dyDescent="0.2">
      <c r="A70" s="35">
        <v>22090100</v>
      </c>
      <c r="B70" s="36" t="s">
        <v>497</v>
      </c>
      <c r="C70" s="37">
        <f t="shared" si="0"/>
        <v>0</v>
      </c>
      <c r="D70" s="38"/>
      <c r="E70" s="38"/>
      <c r="F70" s="38"/>
      <c r="G70" s="21">
        <f t="shared" si="1"/>
        <v>0</v>
      </c>
    </row>
    <row r="71" spans="1:7" hidden="1" x14ac:dyDescent="0.2">
      <c r="A71" s="35">
        <v>22090200</v>
      </c>
      <c r="B71" s="36" t="s">
        <v>498</v>
      </c>
      <c r="C71" s="37">
        <f t="shared" si="0"/>
        <v>0</v>
      </c>
      <c r="D71" s="38"/>
      <c r="E71" s="38"/>
      <c r="F71" s="38"/>
      <c r="G71" s="21">
        <f t="shared" si="1"/>
        <v>0</v>
      </c>
    </row>
    <row r="72" spans="1:7" ht="25.5" hidden="1" x14ac:dyDescent="0.2">
      <c r="A72" s="35">
        <v>22090400</v>
      </c>
      <c r="B72" s="36" t="s">
        <v>499</v>
      </c>
      <c r="C72" s="37">
        <f t="shared" si="0"/>
        <v>0</v>
      </c>
      <c r="D72" s="38"/>
      <c r="E72" s="38"/>
      <c r="F72" s="38"/>
      <c r="G72" s="21">
        <f t="shared" si="1"/>
        <v>0</v>
      </c>
    </row>
    <row r="73" spans="1:7" ht="51" x14ac:dyDescent="0.2">
      <c r="A73" s="35">
        <v>22130000</v>
      </c>
      <c r="B73" s="36" t="s">
        <v>500</v>
      </c>
      <c r="C73" s="37">
        <f t="shared" si="0"/>
        <v>-10300</v>
      </c>
      <c r="D73" s="38">
        <v>-10300</v>
      </c>
      <c r="E73" s="38"/>
      <c r="F73" s="38"/>
      <c r="G73" s="21">
        <f t="shared" si="1"/>
        <v>-20600</v>
      </c>
    </row>
    <row r="74" spans="1:7" x14ac:dyDescent="0.2">
      <c r="A74" s="31">
        <v>24000000</v>
      </c>
      <c r="B74" s="32" t="s">
        <v>501</v>
      </c>
      <c r="C74" s="33">
        <f t="shared" si="0"/>
        <v>19400</v>
      </c>
      <c r="D74" s="34">
        <f>D75</f>
        <v>19400</v>
      </c>
      <c r="E74" s="34">
        <f>E75</f>
        <v>0</v>
      </c>
      <c r="F74" s="34">
        <f>F75</f>
        <v>0</v>
      </c>
      <c r="G74" s="21">
        <f t="shared" si="1"/>
        <v>38800</v>
      </c>
    </row>
    <row r="75" spans="1:7" x14ac:dyDescent="0.2">
      <c r="A75" s="31">
        <v>24060000</v>
      </c>
      <c r="B75" s="32" t="s">
        <v>486</v>
      </c>
      <c r="C75" s="33">
        <f>D75+E75</f>
        <v>19400</v>
      </c>
      <c r="D75" s="34">
        <f>SUM(D76:D77)+D78</f>
        <v>19400</v>
      </c>
      <c r="E75" s="34">
        <f>SUM(E76:E77)+E78</f>
        <v>0</v>
      </c>
      <c r="F75" s="34">
        <f>SUM(F76:F77)+F78</f>
        <v>0</v>
      </c>
      <c r="G75" s="21">
        <f t="shared" si="1"/>
        <v>38800</v>
      </c>
    </row>
    <row r="76" spans="1:7" hidden="1" x14ac:dyDescent="0.2">
      <c r="A76" s="35">
        <v>24060300</v>
      </c>
      <c r="B76" s="36" t="s">
        <v>486</v>
      </c>
      <c r="C76" s="37">
        <f t="shared" si="0"/>
        <v>0</v>
      </c>
      <c r="D76" s="38"/>
      <c r="E76" s="38"/>
      <c r="F76" s="38"/>
      <c r="G76" s="21">
        <f t="shared" si="1"/>
        <v>0</v>
      </c>
    </row>
    <row r="77" spans="1:7" ht="38.25" hidden="1" x14ac:dyDescent="0.2">
      <c r="A77" s="35">
        <v>24062100</v>
      </c>
      <c r="B77" s="36" t="s">
        <v>502</v>
      </c>
      <c r="C77" s="37">
        <f t="shared" si="0"/>
        <v>0</v>
      </c>
      <c r="D77" s="38"/>
      <c r="E77" s="38"/>
      <c r="F77" s="38"/>
      <c r="G77" s="21">
        <f t="shared" si="1"/>
        <v>0</v>
      </c>
    </row>
    <row r="78" spans="1:7" ht="63.75" x14ac:dyDescent="0.2">
      <c r="A78" s="35">
        <v>24062200</v>
      </c>
      <c r="B78" s="36" t="s">
        <v>4</v>
      </c>
      <c r="C78" s="37">
        <f>D78+E78</f>
        <v>19400</v>
      </c>
      <c r="D78" s="38">
        <v>19400</v>
      </c>
      <c r="E78" s="38"/>
      <c r="F78" s="38"/>
      <c r="G78" s="21">
        <f t="shared" si="1"/>
        <v>38800</v>
      </c>
    </row>
    <row r="79" spans="1:7" hidden="1" x14ac:dyDescent="0.2">
      <c r="A79" s="31">
        <v>25000000</v>
      </c>
      <c r="B79" s="32" t="s">
        <v>503</v>
      </c>
      <c r="C79" s="33">
        <f t="shared" ref="C79:C112" si="2">D79+E79</f>
        <v>0</v>
      </c>
      <c r="D79" s="34">
        <f>D80+D83</f>
        <v>0</v>
      </c>
      <c r="E79" s="34">
        <f>E80+E83</f>
        <v>0</v>
      </c>
      <c r="F79" s="34">
        <f>F80+F83</f>
        <v>0</v>
      </c>
      <c r="G79" s="21">
        <f t="shared" ref="G79:G111" si="3">SUM(C79:F79)</f>
        <v>0</v>
      </c>
    </row>
    <row r="80" spans="1:7" ht="25.5" hidden="1" x14ac:dyDescent="0.2">
      <c r="A80" s="31">
        <v>25010000</v>
      </c>
      <c r="B80" s="32" t="s">
        <v>504</v>
      </c>
      <c r="C80" s="33">
        <f t="shared" si="2"/>
        <v>0</v>
      </c>
      <c r="D80" s="34">
        <f>SUM(D81:D82)</f>
        <v>0</v>
      </c>
      <c r="E80" s="34">
        <f>SUM(E81:E82)</f>
        <v>0</v>
      </c>
      <c r="F80" s="34">
        <f>SUM(F81:F82)</f>
        <v>0</v>
      </c>
      <c r="G80" s="21">
        <f t="shared" si="3"/>
        <v>0</v>
      </c>
    </row>
    <row r="81" spans="1:7" ht="25.5" hidden="1" x14ac:dyDescent="0.2">
      <c r="A81" s="35">
        <v>25010100</v>
      </c>
      <c r="B81" s="36" t="s">
        <v>505</v>
      </c>
      <c r="C81" s="37">
        <f>D81+E81</f>
        <v>0</v>
      </c>
      <c r="D81" s="38"/>
      <c r="E81" s="38"/>
      <c r="F81" s="38"/>
      <c r="G81" s="21">
        <f t="shared" si="3"/>
        <v>0</v>
      </c>
    </row>
    <row r="82" spans="1:7" ht="25.5" hidden="1" x14ac:dyDescent="0.2">
      <c r="A82" s="35">
        <v>25010300</v>
      </c>
      <c r="B82" s="36" t="s">
        <v>506</v>
      </c>
      <c r="C82" s="37">
        <f t="shared" si="2"/>
        <v>0</v>
      </c>
      <c r="D82" s="38"/>
      <c r="E82" s="38"/>
      <c r="F82" s="38"/>
      <c r="G82" s="21">
        <f t="shared" si="3"/>
        <v>0</v>
      </c>
    </row>
    <row r="83" spans="1:7" hidden="1" x14ac:dyDescent="0.2">
      <c r="A83" s="31">
        <v>25020000</v>
      </c>
      <c r="B83" s="32" t="s">
        <v>507</v>
      </c>
      <c r="C83" s="33">
        <f t="shared" si="2"/>
        <v>0</v>
      </c>
      <c r="D83" s="34">
        <f>D84</f>
        <v>0</v>
      </c>
      <c r="E83" s="34">
        <f>E84</f>
        <v>0</v>
      </c>
      <c r="F83" s="34">
        <f>F84</f>
        <v>0</v>
      </c>
      <c r="G83" s="21">
        <f t="shared" si="3"/>
        <v>0</v>
      </c>
    </row>
    <row r="84" spans="1:7" ht="51" hidden="1" x14ac:dyDescent="0.2">
      <c r="A84" s="35">
        <v>25020200</v>
      </c>
      <c r="B84" s="36" t="s">
        <v>508</v>
      </c>
      <c r="C84" s="37">
        <f t="shared" si="2"/>
        <v>0</v>
      </c>
      <c r="D84" s="38"/>
      <c r="E84" s="38"/>
      <c r="F84" s="38"/>
      <c r="G84" s="21">
        <f t="shared" si="3"/>
        <v>0</v>
      </c>
    </row>
    <row r="85" spans="1:7" x14ac:dyDescent="0.2">
      <c r="A85" s="31">
        <v>30000000</v>
      </c>
      <c r="B85" s="32" t="s">
        <v>509</v>
      </c>
      <c r="C85" s="33">
        <f t="shared" si="2"/>
        <v>48839</v>
      </c>
      <c r="D85" s="34">
        <f>D86+D89</f>
        <v>-6300</v>
      </c>
      <c r="E85" s="34">
        <f>E86+E89</f>
        <v>55139</v>
      </c>
      <c r="F85" s="34">
        <f>F86+F89</f>
        <v>55139</v>
      </c>
      <c r="G85" s="21">
        <f t="shared" si="3"/>
        <v>152817</v>
      </c>
    </row>
    <row r="86" spans="1:7" x14ac:dyDescent="0.2">
      <c r="A86" s="31">
        <v>31000000</v>
      </c>
      <c r="B86" s="32" t="s">
        <v>510</v>
      </c>
      <c r="C86" s="33">
        <f t="shared" si="2"/>
        <v>-6300</v>
      </c>
      <c r="D86" s="34">
        <f>D87+D89</f>
        <v>-6300</v>
      </c>
      <c r="E86" s="34">
        <f>E87+E88</f>
        <v>0</v>
      </c>
      <c r="F86" s="34">
        <f>F87+F88</f>
        <v>0</v>
      </c>
      <c r="G86" s="21">
        <f t="shared" si="3"/>
        <v>-12600</v>
      </c>
    </row>
    <row r="87" spans="1:7" ht="51" x14ac:dyDescent="0.2">
      <c r="A87" s="31">
        <v>31010000</v>
      </c>
      <c r="B87" s="32" t="s">
        <v>511</v>
      </c>
      <c r="C87" s="33">
        <f t="shared" si="2"/>
        <v>-6300</v>
      </c>
      <c r="D87" s="34">
        <f>D88</f>
        <v>-6300</v>
      </c>
      <c r="E87" s="34">
        <f>E88</f>
        <v>0</v>
      </c>
      <c r="F87" s="34">
        <f>F88</f>
        <v>0</v>
      </c>
      <c r="G87" s="21">
        <f t="shared" si="3"/>
        <v>-12600</v>
      </c>
    </row>
    <row r="88" spans="1:7" ht="51" x14ac:dyDescent="0.2">
      <c r="A88" s="35">
        <v>31010200</v>
      </c>
      <c r="B88" s="36" t="s">
        <v>512</v>
      </c>
      <c r="C88" s="37">
        <f t="shared" si="2"/>
        <v>-6300</v>
      </c>
      <c r="D88" s="38">
        <v>-6300</v>
      </c>
      <c r="E88" s="38"/>
      <c r="F88" s="38"/>
      <c r="G88" s="21">
        <f t="shared" si="3"/>
        <v>-12600</v>
      </c>
    </row>
    <row r="89" spans="1:7" x14ac:dyDescent="0.2">
      <c r="A89" s="31">
        <v>33000000</v>
      </c>
      <c r="B89" s="32" t="s">
        <v>513</v>
      </c>
      <c r="C89" s="33">
        <f t="shared" si="2"/>
        <v>55139</v>
      </c>
      <c r="D89" s="34">
        <f t="shared" ref="D89:F90" si="4">D90</f>
        <v>0</v>
      </c>
      <c r="E89" s="34">
        <f t="shared" si="4"/>
        <v>55139</v>
      </c>
      <c r="F89" s="34">
        <f t="shared" si="4"/>
        <v>55139</v>
      </c>
      <c r="G89" s="21">
        <f t="shared" si="3"/>
        <v>165417</v>
      </c>
    </row>
    <row r="90" spans="1:7" x14ac:dyDescent="0.2">
      <c r="A90" s="31">
        <v>33010000</v>
      </c>
      <c r="B90" s="32" t="s">
        <v>514</v>
      </c>
      <c r="C90" s="33">
        <f t="shared" si="2"/>
        <v>55139</v>
      </c>
      <c r="D90" s="34">
        <f t="shared" si="4"/>
        <v>0</v>
      </c>
      <c r="E90" s="34">
        <f t="shared" si="4"/>
        <v>55139</v>
      </c>
      <c r="F90" s="34">
        <f t="shared" si="4"/>
        <v>55139</v>
      </c>
      <c r="G90" s="21">
        <f t="shared" si="3"/>
        <v>165417</v>
      </c>
    </row>
    <row r="91" spans="1:7" ht="51" x14ac:dyDescent="0.2">
      <c r="A91" s="35">
        <v>33010100</v>
      </c>
      <c r="B91" s="36" t="s">
        <v>515</v>
      </c>
      <c r="C91" s="37">
        <f t="shared" si="2"/>
        <v>55139</v>
      </c>
      <c r="D91" s="38"/>
      <c r="E91" s="38">
        <v>55139</v>
      </c>
      <c r="F91" s="38">
        <v>55139</v>
      </c>
      <c r="G91" s="21">
        <f t="shared" si="3"/>
        <v>165417</v>
      </c>
    </row>
    <row r="92" spans="1:7" x14ac:dyDescent="0.2">
      <c r="A92" s="170"/>
      <c r="B92" s="39" t="s">
        <v>516</v>
      </c>
      <c r="C92" s="33">
        <f t="shared" si="2"/>
        <v>2455139</v>
      </c>
      <c r="D92" s="33">
        <f>D13+D55+D85</f>
        <v>2400000</v>
      </c>
      <c r="E92" s="33">
        <f>E13+E55+E85</f>
        <v>55139</v>
      </c>
      <c r="F92" s="33">
        <f>F13+F55+F85</f>
        <v>55139</v>
      </c>
      <c r="G92" s="21">
        <f t="shared" si="3"/>
        <v>4965417</v>
      </c>
    </row>
    <row r="93" spans="1:7" x14ac:dyDescent="0.2">
      <c r="A93" s="31">
        <v>40000000</v>
      </c>
      <c r="B93" s="32" t="s">
        <v>517</v>
      </c>
      <c r="C93" s="33">
        <f>D93+E93</f>
        <v>2077700</v>
      </c>
      <c r="D93" s="34">
        <f>D94</f>
        <v>2077700</v>
      </c>
      <c r="E93" s="34">
        <f t="shared" ref="E93:F95" si="5">E94</f>
        <v>0</v>
      </c>
      <c r="F93" s="34">
        <f t="shared" si="5"/>
        <v>0</v>
      </c>
      <c r="G93" s="21">
        <f t="shared" si="3"/>
        <v>4155400</v>
      </c>
    </row>
    <row r="94" spans="1:7" x14ac:dyDescent="0.2">
      <c r="A94" s="31">
        <v>41000000</v>
      </c>
      <c r="B94" s="32" t="s">
        <v>518</v>
      </c>
      <c r="C94" s="33">
        <f t="shared" si="2"/>
        <v>2077700</v>
      </c>
      <c r="D94" s="34">
        <f>D95+D97+D105</f>
        <v>2077700</v>
      </c>
      <c r="E94" s="34">
        <f>E95+E97+E105</f>
        <v>0</v>
      </c>
      <c r="F94" s="34">
        <f>F95+F97+F105</f>
        <v>0</v>
      </c>
      <c r="G94" s="21">
        <f t="shared" si="3"/>
        <v>4155400</v>
      </c>
    </row>
    <row r="95" spans="1:7" hidden="1" x14ac:dyDescent="0.2">
      <c r="A95" s="31">
        <v>41020000</v>
      </c>
      <c r="B95" s="32" t="s">
        <v>519</v>
      </c>
      <c r="C95" s="33">
        <f t="shared" si="2"/>
        <v>0</v>
      </c>
      <c r="D95" s="34">
        <f>D96</f>
        <v>0</v>
      </c>
      <c r="E95" s="34">
        <f t="shared" si="5"/>
        <v>0</v>
      </c>
      <c r="F95" s="34">
        <f t="shared" si="5"/>
        <v>0</v>
      </c>
      <c r="G95" s="21">
        <f t="shared" si="3"/>
        <v>0</v>
      </c>
    </row>
    <row r="96" spans="1:7" hidden="1" x14ac:dyDescent="0.2">
      <c r="A96" s="35">
        <v>41020100</v>
      </c>
      <c r="B96" s="36" t="s">
        <v>520</v>
      </c>
      <c r="C96" s="37">
        <f t="shared" si="2"/>
        <v>0</v>
      </c>
      <c r="D96" s="38"/>
      <c r="E96" s="38"/>
      <c r="F96" s="38"/>
      <c r="G96" s="21">
        <f t="shared" si="3"/>
        <v>0</v>
      </c>
    </row>
    <row r="97" spans="1:7" x14ac:dyDescent="0.2">
      <c r="A97" s="31">
        <v>41030000</v>
      </c>
      <c r="B97" s="32" t="s">
        <v>521</v>
      </c>
      <c r="C97" s="33">
        <f>D97+E97</f>
        <v>2077700</v>
      </c>
      <c r="D97" s="34">
        <f>SUM(D98:D102)</f>
        <v>2077700</v>
      </c>
      <c r="E97" s="34">
        <f>SUM(E98:E102)</f>
        <v>0</v>
      </c>
      <c r="F97" s="34">
        <f>SUM(F98:F102)</f>
        <v>0</v>
      </c>
      <c r="G97" s="21">
        <f t="shared" si="3"/>
        <v>4155400</v>
      </c>
    </row>
    <row r="98" spans="1:7" ht="25.5" x14ac:dyDescent="0.2">
      <c r="A98" s="172">
        <v>41032700</v>
      </c>
      <c r="B98" s="171" t="s">
        <v>8</v>
      </c>
      <c r="C98" s="33">
        <f t="shared" si="2"/>
        <v>2077700</v>
      </c>
      <c r="D98" s="34">
        <v>2077700</v>
      </c>
      <c r="E98" s="34"/>
      <c r="F98" s="34"/>
      <c r="G98" s="21"/>
    </row>
    <row r="99" spans="1:7" hidden="1" x14ac:dyDescent="0.2">
      <c r="A99" s="35">
        <v>41033900</v>
      </c>
      <c r="B99" s="36" t="s">
        <v>522</v>
      </c>
      <c r="C99" s="33">
        <f t="shared" si="2"/>
        <v>0</v>
      </c>
      <c r="D99" s="38"/>
      <c r="E99" s="38"/>
      <c r="F99" s="38"/>
      <c r="G99" s="21">
        <f t="shared" si="3"/>
        <v>0</v>
      </c>
    </row>
    <row r="100" spans="1:7" ht="25.5" hidden="1" x14ac:dyDescent="0.2">
      <c r="A100" s="35">
        <v>41034500</v>
      </c>
      <c r="B100" s="36" t="s">
        <v>330</v>
      </c>
      <c r="C100" s="37">
        <f t="shared" si="2"/>
        <v>0</v>
      </c>
      <c r="D100" s="38"/>
      <c r="E100" s="38"/>
      <c r="F100" s="38"/>
      <c r="G100" s="21">
        <f t="shared" si="3"/>
        <v>0</v>
      </c>
    </row>
    <row r="101" spans="1:7" ht="38.25" hidden="1" x14ac:dyDescent="0.2">
      <c r="A101" s="35">
        <v>41035500</v>
      </c>
      <c r="B101" s="36" t="s">
        <v>523</v>
      </c>
      <c r="C101" s="37">
        <f t="shared" si="2"/>
        <v>0</v>
      </c>
      <c r="D101" s="38"/>
      <c r="E101" s="38"/>
      <c r="F101" s="38"/>
      <c r="G101" s="21">
        <f t="shared" si="3"/>
        <v>0</v>
      </c>
    </row>
    <row r="102" spans="1:7" ht="38.25" hidden="1" x14ac:dyDescent="0.2">
      <c r="A102" s="35">
        <v>41035600</v>
      </c>
      <c r="B102" s="36" t="s">
        <v>345</v>
      </c>
      <c r="C102" s="37">
        <f t="shared" si="2"/>
        <v>0</v>
      </c>
      <c r="D102" s="38"/>
      <c r="E102" s="38"/>
      <c r="F102" s="38"/>
      <c r="G102" s="21">
        <f t="shared" si="3"/>
        <v>0</v>
      </c>
    </row>
    <row r="103" spans="1:7" hidden="1" x14ac:dyDescent="0.2">
      <c r="A103" s="31">
        <v>41040000</v>
      </c>
      <c r="B103" s="32" t="s">
        <v>524</v>
      </c>
      <c r="C103" s="33">
        <f t="shared" si="2"/>
        <v>0</v>
      </c>
      <c r="D103" s="34">
        <f>D104</f>
        <v>0</v>
      </c>
      <c r="E103" s="34">
        <f>E104</f>
        <v>0</v>
      </c>
      <c r="F103" s="34">
        <f>F104</f>
        <v>0</v>
      </c>
      <c r="G103" s="21">
        <f t="shared" si="3"/>
        <v>0</v>
      </c>
    </row>
    <row r="104" spans="1:7" ht="38.25" hidden="1" x14ac:dyDescent="0.2">
      <c r="A104" s="35">
        <v>41040200</v>
      </c>
      <c r="B104" s="36" t="s">
        <v>525</v>
      </c>
      <c r="C104" s="37">
        <f t="shared" si="2"/>
        <v>0</v>
      </c>
      <c r="D104" s="38"/>
      <c r="E104" s="38"/>
      <c r="F104" s="38"/>
      <c r="G104" s="21">
        <f t="shared" si="3"/>
        <v>0</v>
      </c>
    </row>
    <row r="105" spans="1:7" hidden="1" x14ac:dyDescent="0.2">
      <c r="A105" s="31">
        <v>41050000</v>
      </c>
      <c r="B105" s="32" t="s">
        <v>526</v>
      </c>
      <c r="C105" s="33">
        <f t="shared" si="2"/>
        <v>0</v>
      </c>
      <c r="D105" s="34">
        <f>SUM(D106:D111)</f>
        <v>0</v>
      </c>
      <c r="E105" s="34">
        <f>SUM(E106:E111)</f>
        <v>0</v>
      </c>
      <c r="F105" s="34">
        <f>SUM(F106:F111)</f>
        <v>0</v>
      </c>
      <c r="G105" s="21">
        <f t="shared" si="3"/>
        <v>0</v>
      </c>
    </row>
    <row r="106" spans="1:7" ht="76.5" hidden="1" x14ac:dyDescent="0.2">
      <c r="A106" s="35">
        <v>41050900</v>
      </c>
      <c r="B106" s="36" t="s">
        <v>529</v>
      </c>
      <c r="C106" s="37">
        <f>D106+E106</f>
        <v>0</v>
      </c>
      <c r="D106" s="38"/>
      <c r="E106" s="38"/>
      <c r="F106" s="38"/>
      <c r="G106" s="21">
        <f>SUM(C106:F106)</f>
        <v>0</v>
      </c>
    </row>
    <row r="107" spans="1:7" ht="25.5" hidden="1" x14ac:dyDescent="0.2">
      <c r="A107" s="35">
        <v>41051000</v>
      </c>
      <c r="B107" s="36" t="s">
        <v>248</v>
      </c>
      <c r="C107" s="37">
        <f t="shared" si="2"/>
        <v>0</v>
      </c>
      <c r="D107" s="38"/>
      <c r="E107" s="38"/>
      <c r="F107" s="38"/>
      <c r="G107" s="21">
        <f t="shared" si="3"/>
        <v>0</v>
      </c>
    </row>
    <row r="108" spans="1:7" ht="38.25" hidden="1" x14ac:dyDescent="0.2">
      <c r="A108" s="35">
        <v>41051200</v>
      </c>
      <c r="B108" s="36" t="s">
        <v>249</v>
      </c>
      <c r="C108" s="37">
        <f t="shared" si="2"/>
        <v>0</v>
      </c>
      <c r="D108" s="38"/>
      <c r="E108" s="38"/>
      <c r="F108" s="38"/>
      <c r="G108" s="21">
        <f t="shared" si="3"/>
        <v>0</v>
      </c>
    </row>
    <row r="109" spans="1:7" ht="46.5" hidden="1" customHeight="1" x14ac:dyDescent="0.2">
      <c r="A109" s="35">
        <v>41051400</v>
      </c>
      <c r="B109" s="36" t="s">
        <v>368</v>
      </c>
      <c r="C109" s="37">
        <f t="shared" si="2"/>
        <v>0</v>
      </c>
      <c r="D109" s="38"/>
      <c r="E109" s="38"/>
      <c r="F109" s="38"/>
      <c r="G109" s="21"/>
    </row>
    <row r="110" spans="1:7" hidden="1" x14ac:dyDescent="0.2">
      <c r="A110" s="35">
        <v>41053900</v>
      </c>
      <c r="B110" s="36" t="s">
        <v>310</v>
      </c>
      <c r="C110" s="37">
        <f t="shared" si="2"/>
        <v>0</v>
      </c>
      <c r="D110" s="38"/>
      <c r="E110" s="38"/>
      <c r="F110" s="38"/>
      <c r="G110" s="21">
        <f t="shared" si="3"/>
        <v>0</v>
      </c>
    </row>
    <row r="111" spans="1:7" ht="38.25" hidden="1" x14ac:dyDescent="0.2">
      <c r="A111" s="35">
        <v>41055000</v>
      </c>
      <c r="B111" s="36" t="s">
        <v>527</v>
      </c>
      <c r="C111" s="37">
        <f t="shared" si="2"/>
        <v>0</v>
      </c>
      <c r="D111" s="38"/>
      <c r="E111" s="38"/>
      <c r="F111" s="38"/>
      <c r="G111" s="21">
        <f t="shared" si="3"/>
        <v>0</v>
      </c>
    </row>
    <row r="112" spans="1:7" x14ac:dyDescent="0.2">
      <c r="A112" s="40" t="s">
        <v>231</v>
      </c>
      <c r="B112" s="39" t="s">
        <v>528</v>
      </c>
      <c r="C112" s="33">
        <f t="shared" si="2"/>
        <v>4532839</v>
      </c>
      <c r="D112" s="33">
        <f>D92+D93</f>
        <v>4477700</v>
      </c>
      <c r="E112" s="33">
        <f>E92+E93</f>
        <v>55139</v>
      </c>
      <c r="F112" s="33">
        <f>F92+F93</f>
        <v>55139</v>
      </c>
      <c r="G112" s="21">
        <v>1</v>
      </c>
    </row>
    <row r="114" spans="2:5" x14ac:dyDescent="0.2">
      <c r="B114" s="2" t="s">
        <v>16</v>
      </c>
      <c r="E114" s="2" t="s">
        <v>17</v>
      </c>
    </row>
    <row r="115" spans="2:5" x14ac:dyDescent="0.2">
      <c r="B115" s="2"/>
      <c r="E115" s="2"/>
    </row>
    <row r="116" spans="2:5" x14ac:dyDescent="0.2">
      <c r="B116" s="2" t="s">
        <v>536</v>
      </c>
      <c r="E116" s="2" t="s">
        <v>537</v>
      </c>
    </row>
  </sheetData>
  <autoFilter ref="A12:G112"/>
  <mergeCells count="9">
    <mergeCell ref="D2:F2"/>
    <mergeCell ref="A5:F5"/>
    <mergeCell ref="A9:A11"/>
    <mergeCell ref="B9:B11"/>
    <mergeCell ref="C9:C11"/>
    <mergeCell ref="D9:D11"/>
    <mergeCell ref="E9:F9"/>
    <mergeCell ref="E10:E11"/>
    <mergeCell ref="F10:F11"/>
  </mergeCells>
  <phoneticPr fontId="31" type="noConversion"/>
  <pageMargins left="0.59055118110236227" right="0.59055118110236227" top="0.39370078740157483" bottom="0.39370078740157483" header="0" footer="0"/>
  <pageSetup paperSize="9" scale="76" fitToHeight="500" orientation="portrait" r:id="rId1"/>
  <rowBreaks count="1" manualBreakCount="1">
    <brk id="92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zoomScaleNormal="100" workbookViewId="0">
      <selection activeCell="A12" sqref="A12:F12"/>
    </sheetView>
  </sheetViews>
  <sheetFormatPr defaultColWidth="9.140625"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D1" t="s">
        <v>259</v>
      </c>
    </row>
    <row r="2" spans="1:6" x14ac:dyDescent="0.2">
      <c r="D2" t="s">
        <v>333</v>
      </c>
    </row>
    <row r="3" spans="1:6" x14ac:dyDescent="0.2">
      <c r="D3" t="s">
        <v>540</v>
      </c>
    </row>
    <row r="5" spans="1:6" ht="25.5" customHeight="1" x14ac:dyDescent="0.2">
      <c r="A5" s="189" t="s">
        <v>326</v>
      </c>
      <c r="B5" s="190"/>
      <c r="C5" s="190"/>
      <c r="D5" s="190"/>
      <c r="E5" s="190"/>
      <c r="F5" s="190"/>
    </row>
    <row r="6" spans="1:6" ht="15.75" customHeight="1" x14ac:dyDescent="0.2">
      <c r="B6" s="51" t="s">
        <v>244</v>
      </c>
      <c r="C6" s="43"/>
      <c r="D6" s="43"/>
      <c r="E6" s="43"/>
      <c r="F6" s="43"/>
    </row>
    <row r="7" spans="1:6" x14ac:dyDescent="0.2">
      <c r="B7" s="20" t="s">
        <v>233</v>
      </c>
      <c r="F7" s="1" t="s">
        <v>246</v>
      </c>
    </row>
    <row r="8" spans="1:6" x14ac:dyDescent="0.2">
      <c r="A8" s="191" t="s">
        <v>247</v>
      </c>
      <c r="B8" s="191" t="s">
        <v>260</v>
      </c>
      <c r="C8" s="192" t="s">
        <v>243</v>
      </c>
      <c r="D8" s="191" t="s">
        <v>23</v>
      </c>
      <c r="E8" s="191" t="s">
        <v>30</v>
      </c>
      <c r="F8" s="191"/>
    </row>
    <row r="9" spans="1:6" x14ac:dyDescent="0.2">
      <c r="A9" s="191"/>
      <c r="B9" s="191"/>
      <c r="C9" s="191"/>
      <c r="D9" s="191"/>
      <c r="E9" s="191" t="s">
        <v>24</v>
      </c>
      <c r="F9" s="191" t="s">
        <v>31</v>
      </c>
    </row>
    <row r="10" spans="1:6" x14ac:dyDescent="0.2">
      <c r="A10" s="191"/>
      <c r="B10" s="191"/>
      <c r="C10" s="191"/>
      <c r="D10" s="191"/>
      <c r="E10" s="191"/>
      <c r="F10" s="191"/>
    </row>
    <row r="11" spans="1:6" x14ac:dyDescent="0.2">
      <c r="A11" s="3">
        <v>1</v>
      </c>
      <c r="B11" s="3">
        <v>2</v>
      </c>
      <c r="C11" s="4">
        <v>3</v>
      </c>
      <c r="D11" s="3">
        <v>4</v>
      </c>
      <c r="E11" s="3">
        <v>5</v>
      </c>
      <c r="F11" s="3">
        <v>6</v>
      </c>
    </row>
    <row r="12" spans="1:6" ht="21" customHeight="1" x14ac:dyDescent="0.2">
      <c r="A12" s="194" t="s">
        <v>261</v>
      </c>
      <c r="B12" s="195"/>
      <c r="C12" s="195"/>
      <c r="D12" s="195"/>
      <c r="E12" s="195"/>
      <c r="F12" s="196"/>
    </row>
    <row r="13" spans="1:6" x14ac:dyDescent="0.2">
      <c r="A13" s="31">
        <v>200000</v>
      </c>
      <c r="B13" s="32" t="s">
        <v>262</v>
      </c>
      <c r="C13" s="33">
        <f>D13+E13</f>
        <v>30269</v>
      </c>
      <c r="D13" s="34">
        <f>D14</f>
        <v>516559</v>
      </c>
      <c r="E13" s="34">
        <f>E14</f>
        <v>-486290</v>
      </c>
      <c r="F13" s="34">
        <f>F14</f>
        <v>-486290</v>
      </c>
    </row>
    <row r="14" spans="1:6" ht="25.5" x14ac:dyDescent="0.2">
      <c r="A14" s="31">
        <v>208000</v>
      </c>
      <c r="B14" s="32" t="s">
        <v>263</v>
      </c>
      <c r="C14" s="33">
        <f>D14+E14</f>
        <v>30269</v>
      </c>
      <c r="D14" s="34">
        <f>D15+D16</f>
        <v>516559</v>
      </c>
      <c r="E14" s="34">
        <f>E15+E16</f>
        <v>-486290</v>
      </c>
      <c r="F14" s="34">
        <f>F15+F16</f>
        <v>-486290</v>
      </c>
    </row>
    <row r="15" spans="1:6" x14ac:dyDescent="0.2">
      <c r="A15" s="35">
        <v>208100</v>
      </c>
      <c r="B15" s="36" t="s">
        <v>264</v>
      </c>
      <c r="C15" s="37">
        <f>D15+E15</f>
        <v>30269</v>
      </c>
      <c r="D15" s="38">
        <v>30269</v>
      </c>
      <c r="E15" s="38"/>
      <c r="F15" s="38"/>
    </row>
    <row r="16" spans="1:6" ht="38.25" x14ac:dyDescent="0.2">
      <c r="A16" s="35">
        <v>208400</v>
      </c>
      <c r="B16" s="36" t="s">
        <v>265</v>
      </c>
      <c r="C16" s="37">
        <f>D16+E16</f>
        <v>0</v>
      </c>
      <c r="D16" s="38">
        <v>486290</v>
      </c>
      <c r="E16" s="38">
        <v>-486290</v>
      </c>
      <c r="F16" s="38">
        <v>-486290</v>
      </c>
    </row>
    <row r="17" spans="1:9" x14ac:dyDescent="0.2">
      <c r="A17" s="40" t="s">
        <v>231</v>
      </c>
      <c r="B17" s="39" t="s">
        <v>266</v>
      </c>
      <c r="C17" s="33">
        <f>C13</f>
        <v>30269</v>
      </c>
      <c r="D17" s="33">
        <f>D13</f>
        <v>516559</v>
      </c>
      <c r="E17" s="33">
        <f>E13</f>
        <v>-486290</v>
      </c>
      <c r="F17" s="33">
        <f>F13</f>
        <v>-486290</v>
      </c>
    </row>
    <row r="18" spans="1:9" ht="21" customHeight="1" x14ac:dyDescent="0.2">
      <c r="A18" s="194" t="s">
        <v>267</v>
      </c>
      <c r="B18" s="195"/>
      <c r="C18" s="195"/>
      <c r="D18" s="195"/>
      <c r="E18" s="195"/>
      <c r="F18" s="196"/>
    </row>
    <row r="19" spans="1:9" x14ac:dyDescent="0.2">
      <c r="A19" s="31">
        <v>600000</v>
      </c>
      <c r="B19" s="32" t="s">
        <v>268</v>
      </c>
      <c r="C19" s="33">
        <f>D19+E19</f>
        <v>30269</v>
      </c>
      <c r="D19" s="34">
        <f>D20</f>
        <v>516559</v>
      </c>
      <c r="E19" s="34">
        <f>E20</f>
        <v>-486290</v>
      </c>
      <c r="F19" s="34">
        <f>F20</f>
        <v>-486290</v>
      </c>
    </row>
    <row r="20" spans="1:9" x14ac:dyDescent="0.2">
      <c r="A20" s="31">
        <v>602000</v>
      </c>
      <c r="B20" s="32" t="s">
        <v>269</v>
      </c>
      <c r="C20" s="33">
        <f>D20+E20</f>
        <v>30269</v>
      </c>
      <c r="D20" s="34">
        <f>D21+D22</f>
        <v>516559</v>
      </c>
      <c r="E20" s="34">
        <f>E21+E22</f>
        <v>-486290</v>
      </c>
      <c r="F20" s="34">
        <f>F21+F22</f>
        <v>-486290</v>
      </c>
    </row>
    <row r="21" spans="1:9" x14ac:dyDescent="0.2">
      <c r="A21" s="35">
        <v>602100</v>
      </c>
      <c r="B21" s="36" t="s">
        <v>264</v>
      </c>
      <c r="C21" s="37">
        <f>D21+E21</f>
        <v>30269</v>
      </c>
      <c r="D21" s="38">
        <f t="shared" ref="D21:F22" si="0">D15</f>
        <v>30269</v>
      </c>
      <c r="E21" s="38">
        <f t="shared" si="0"/>
        <v>0</v>
      </c>
      <c r="F21" s="38">
        <f t="shared" si="0"/>
        <v>0</v>
      </c>
    </row>
    <row r="22" spans="1:9" ht="38.25" x14ac:dyDescent="0.2">
      <c r="A22" s="35">
        <v>602400</v>
      </c>
      <c r="B22" s="36" t="s">
        <v>265</v>
      </c>
      <c r="C22" s="37">
        <f>D22+E22</f>
        <v>0</v>
      </c>
      <c r="D22" s="38">
        <f t="shared" si="0"/>
        <v>486290</v>
      </c>
      <c r="E22" s="38">
        <f t="shared" si="0"/>
        <v>-486290</v>
      </c>
      <c r="F22" s="38">
        <f t="shared" si="0"/>
        <v>-486290</v>
      </c>
    </row>
    <row r="23" spans="1:9" x14ac:dyDescent="0.2">
      <c r="A23" s="40" t="s">
        <v>231</v>
      </c>
      <c r="B23" s="39" t="s">
        <v>266</v>
      </c>
      <c r="C23" s="33">
        <f>C19</f>
        <v>30269</v>
      </c>
      <c r="D23" s="33">
        <f>D19</f>
        <v>516559</v>
      </c>
      <c r="E23" s="33">
        <f>E19</f>
        <v>-486290</v>
      </c>
      <c r="F23" s="33">
        <f>F19</f>
        <v>-486290</v>
      </c>
    </row>
    <row r="25" spans="1:9" x14ac:dyDescent="0.2">
      <c r="B25" s="2" t="s">
        <v>16</v>
      </c>
      <c r="E25" s="2" t="s">
        <v>17</v>
      </c>
      <c r="I25" s="2"/>
    </row>
    <row r="27" spans="1:9" x14ac:dyDescent="0.2">
      <c r="B27" s="2" t="s">
        <v>536</v>
      </c>
      <c r="E27" s="2" t="s">
        <v>537</v>
      </c>
    </row>
  </sheetData>
  <mergeCells count="10">
    <mergeCell ref="A12:F12"/>
    <mergeCell ref="A18:F18"/>
    <mergeCell ref="A5:F5"/>
    <mergeCell ref="A8:A10"/>
    <mergeCell ref="B8:B10"/>
    <mergeCell ref="C8:C10"/>
    <mergeCell ref="D8:D10"/>
    <mergeCell ref="E8:F8"/>
    <mergeCell ref="E9:E10"/>
    <mergeCell ref="F9:F10"/>
  </mergeCells>
  <phoneticPr fontId="31" type="noConversion"/>
  <pageMargins left="0.59055118110236227" right="0.59055118110236227" top="0.39370078740157483" bottom="0.39370078740157483" header="0" footer="0"/>
  <pageSetup paperSize="9" scale="92" fitToHeight="50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9"/>
  <sheetViews>
    <sheetView view="pageBreakPreview" topLeftCell="E1" zoomScaleNormal="100" zoomScaleSheetLayoutView="100" workbookViewId="0">
      <selection activeCell="I7" sqref="I7"/>
    </sheetView>
  </sheetViews>
  <sheetFormatPr defaultRowHeight="12.75" x14ac:dyDescent="0.2"/>
  <cols>
    <col min="1" max="1" width="9.42578125" customWidth="1"/>
    <col min="2" max="2" width="9" customWidth="1"/>
    <col min="3" max="3" width="9.5703125" customWidth="1"/>
    <col min="4" max="4" width="55" customWidth="1"/>
    <col min="5" max="5" width="13.5703125" customWidth="1"/>
    <col min="6" max="16" width="13.7109375" customWidth="1"/>
    <col min="17" max="17" width="12" customWidth="1"/>
  </cols>
  <sheetData>
    <row r="1" spans="1:17" x14ac:dyDescent="0.2">
      <c r="M1" t="s">
        <v>530</v>
      </c>
    </row>
    <row r="2" spans="1:17" x14ac:dyDescent="0.2">
      <c r="M2" t="s">
        <v>334</v>
      </c>
    </row>
    <row r="3" spans="1:17" x14ac:dyDescent="0.2">
      <c r="M3" t="s">
        <v>541</v>
      </c>
    </row>
    <row r="5" spans="1:17" x14ac:dyDescent="0.2">
      <c r="A5" s="198" t="s">
        <v>325</v>
      </c>
      <c r="B5" s="190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</row>
    <row r="6" spans="1:17" x14ac:dyDescent="0.2">
      <c r="A6" s="197">
        <v>21547000000</v>
      </c>
      <c r="B6" s="197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</row>
    <row r="7" spans="1:17" x14ac:dyDescent="0.2">
      <c r="A7" s="20" t="s">
        <v>233</v>
      </c>
      <c r="C7" s="23"/>
      <c r="P7" s="1" t="s">
        <v>18</v>
      </c>
    </row>
    <row r="8" spans="1:17" x14ac:dyDescent="0.2">
      <c r="A8" s="199" t="s">
        <v>19</v>
      </c>
      <c r="B8" s="199" t="s">
        <v>20</v>
      </c>
      <c r="C8" s="199" t="s">
        <v>21</v>
      </c>
      <c r="D8" s="191" t="s">
        <v>22</v>
      </c>
      <c r="E8" s="191" t="s">
        <v>23</v>
      </c>
      <c r="F8" s="191"/>
      <c r="G8" s="191"/>
      <c r="H8" s="191"/>
      <c r="I8" s="191"/>
      <c r="J8" s="191" t="s">
        <v>30</v>
      </c>
      <c r="K8" s="191"/>
      <c r="L8" s="191"/>
      <c r="M8" s="191"/>
      <c r="N8" s="191"/>
      <c r="O8" s="191"/>
      <c r="P8" s="192" t="s">
        <v>32</v>
      </c>
    </row>
    <row r="9" spans="1:17" x14ac:dyDescent="0.2">
      <c r="A9" s="191"/>
      <c r="B9" s="191"/>
      <c r="C9" s="191"/>
      <c r="D9" s="191"/>
      <c r="E9" s="192" t="s">
        <v>24</v>
      </c>
      <c r="F9" s="191" t="s">
        <v>25</v>
      </c>
      <c r="G9" s="191" t="s">
        <v>26</v>
      </c>
      <c r="H9" s="191"/>
      <c r="I9" s="191" t="s">
        <v>29</v>
      </c>
      <c r="J9" s="192" t="s">
        <v>24</v>
      </c>
      <c r="K9" s="191" t="s">
        <v>31</v>
      </c>
      <c r="L9" s="191" t="s">
        <v>25</v>
      </c>
      <c r="M9" s="191" t="s">
        <v>26</v>
      </c>
      <c r="N9" s="191"/>
      <c r="O9" s="191" t="s">
        <v>29</v>
      </c>
      <c r="P9" s="191"/>
    </row>
    <row r="10" spans="1:17" x14ac:dyDescent="0.2">
      <c r="A10" s="191"/>
      <c r="B10" s="191"/>
      <c r="C10" s="191"/>
      <c r="D10" s="191"/>
      <c r="E10" s="191"/>
      <c r="F10" s="191"/>
      <c r="G10" s="191" t="s">
        <v>27</v>
      </c>
      <c r="H10" s="191" t="s">
        <v>28</v>
      </c>
      <c r="I10" s="191"/>
      <c r="J10" s="191"/>
      <c r="K10" s="191"/>
      <c r="L10" s="191"/>
      <c r="M10" s="191" t="s">
        <v>27</v>
      </c>
      <c r="N10" s="191" t="s">
        <v>28</v>
      </c>
      <c r="O10" s="191"/>
      <c r="P10" s="191"/>
    </row>
    <row r="11" spans="1:17" ht="44.25" customHeight="1" x14ac:dyDescent="0.2">
      <c r="A11" s="191"/>
      <c r="B11" s="191"/>
      <c r="C11" s="191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</row>
    <row r="12" spans="1:17" x14ac:dyDescent="0.2">
      <c r="A12" s="3">
        <v>1</v>
      </c>
      <c r="B12" s="3">
        <v>2</v>
      </c>
      <c r="C12" s="3">
        <v>3</v>
      </c>
      <c r="D12" s="3">
        <v>4</v>
      </c>
      <c r="E12" s="4">
        <v>5</v>
      </c>
      <c r="F12" s="3">
        <v>6</v>
      </c>
      <c r="G12" s="3">
        <v>7</v>
      </c>
      <c r="H12" s="3">
        <v>8</v>
      </c>
      <c r="I12" s="3">
        <v>9</v>
      </c>
      <c r="J12" s="4">
        <v>10</v>
      </c>
      <c r="K12" s="3">
        <v>11</v>
      </c>
      <c r="L12" s="3">
        <v>12</v>
      </c>
      <c r="M12" s="3">
        <v>13</v>
      </c>
      <c r="N12" s="3">
        <v>14</v>
      </c>
      <c r="O12" s="3">
        <v>15</v>
      </c>
      <c r="P12" s="4">
        <v>16</v>
      </c>
    </row>
    <row r="13" spans="1:17" x14ac:dyDescent="0.2">
      <c r="A13" s="5" t="s">
        <v>33</v>
      </c>
      <c r="B13" s="6"/>
      <c r="C13" s="7"/>
      <c r="D13" s="8" t="s">
        <v>34</v>
      </c>
      <c r="E13" s="14">
        <f>F13+I13</f>
        <v>2158187</v>
      </c>
      <c r="F13" s="10">
        <f>F14</f>
        <v>2158187</v>
      </c>
      <c r="G13" s="10">
        <f>G14</f>
        <v>1623410</v>
      </c>
      <c r="H13" s="10">
        <f>H14</f>
        <v>0</v>
      </c>
      <c r="I13" s="10">
        <f>I14</f>
        <v>0</v>
      </c>
      <c r="J13" s="9">
        <f>K13+L13</f>
        <v>-56797</v>
      </c>
      <c r="K13" s="10">
        <f>K14</f>
        <v>-56797</v>
      </c>
      <c r="L13" s="10">
        <f>L14</f>
        <v>0</v>
      </c>
      <c r="M13" s="10">
        <f>M14</f>
        <v>0</v>
      </c>
      <c r="N13" s="10">
        <f>N14</f>
        <v>0</v>
      </c>
      <c r="O13" s="10">
        <f>O14</f>
        <v>-56797</v>
      </c>
      <c r="P13" s="9">
        <f>E13+J13</f>
        <v>2101390</v>
      </c>
      <c r="Q13" s="21">
        <f>SUM(E13:P13)</f>
        <v>7870783</v>
      </c>
    </row>
    <row r="14" spans="1:17" x14ac:dyDescent="0.2">
      <c r="A14" s="5" t="s">
        <v>35</v>
      </c>
      <c r="B14" s="6"/>
      <c r="C14" s="7"/>
      <c r="D14" s="8" t="s">
        <v>34</v>
      </c>
      <c r="E14" s="14">
        <f>F14+I14</f>
        <v>2158187</v>
      </c>
      <c r="F14" s="10">
        <f>SUM(F15:F26)</f>
        <v>2158187</v>
      </c>
      <c r="G14" s="10">
        <f>SUM(G15:G26)</f>
        <v>1623410</v>
      </c>
      <c r="H14" s="10">
        <f>SUM(H15:H26)</f>
        <v>0</v>
      </c>
      <c r="I14" s="10">
        <f>SUM(I15:I26)</f>
        <v>0</v>
      </c>
      <c r="J14" s="9">
        <f>K14+L14</f>
        <v>-56797</v>
      </c>
      <c r="K14" s="10">
        <f>SUM(K15:K26)</f>
        <v>-56797</v>
      </c>
      <c r="L14" s="10">
        <f>SUM(L15:L26)</f>
        <v>0</v>
      </c>
      <c r="M14" s="10">
        <f>SUM(M15:M26)</f>
        <v>0</v>
      </c>
      <c r="N14" s="10">
        <f>SUM(N15:N26)</f>
        <v>0</v>
      </c>
      <c r="O14" s="10">
        <f>SUM(O15:O26)</f>
        <v>-56797</v>
      </c>
      <c r="P14" s="9">
        <f t="shared" ref="P14:P82" si="0">E14+J14</f>
        <v>2101390</v>
      </c>
      <c r="Q14" s="21">
        <f t="shared" ref="Q14:Q88" si="1">SUM(E14:P14)</f>
        <v>7870783</v>
      </c>
    </row>
    <row r="15" spans="1:17" ht="51" x14ac:dyDescent="0.2">
      <c r="A15" s="11" t="s">
        <v>36</v>
      </c>
      <c r="B15" s="11" t="s">
        <v>38</v>
      </c>
      <c r="C15" s="12" t="s">
        <v>37</v>
      </c>
      <c r="D15" s="13" t="s">
        <v>39</v>
      </c>
      <c r="E15" s="14">
        <f>F15+I15</f>
        <v>2208187</v>
      </c>
      <c r="F15" s="15">
        <v>2208187</v>
      </c>
      <c r="G15" s="15">
        <v>1623410</v>
      </c>
      <c r="H15" s="15"/>
      <c r="I15" s="15"/>
      <c r="J15" s="14">
        <f>L15+O15</f>
        <v>0</v>
      </c>
      <c r="K15" s="15"/>
      <c r="L15" s="15"/>
      <c r="M15" s="15"/>
      <c r="N15" s="15"/>
      <c r="O15" s="15"/>
      <c r="P15" s="14">
        <f t="shared" si="0"/>
        <v>2208187</v>
      </c>
      <c r="Q15" s="21">
        <f t="shared" si="1"/>
        <v>8247971</v>
      </c>
    </row>
    <row r="16" spans="1:17" hidden="1" x14ac:dyDescent="0.2">
      <c r="A16" s="11" t="s">
        <v>40</v>
      </c>
      <c r="B16" s="11" t="s">
        <v>42</v>
      </c>
      <c r="C16" s="12" t="s">
        <v>41</v>
      </c>
      <c r="D16" s="13" t="s">
        <v>43</v>
      </c>
      <c r="E16" s="14">
        <f t="shared" ref="E16:E28" si="2">F16+I16</f>
        <v>0</v>
      </c>
      <c r="F16" s="15"/>
      <c r="G16" s="15"/>
      <c r="H16" s="15"/>
      <c r="I16" s="15"/>
      <c r="J16" s="14">
        <f t="shared" ref="J16:J26" si="3">L16+O16</f>
        <v>0</v>
      </c>
      <c r="K16" s="15"/>
      <c r="L16" s="15"/>
      <c r="M16" s="15"/>
      <c r="N16" s="15"/>
      <c r="O16" s="15"/>
      <c r="P16" s="14">
        <f t="shared" si="0"/>
        <v>0</v>
      </c>
      <c r="Q16" s="21">
        <f t="shared" si="1"/>
        <v>0</v>
      </c>
    </row>
    <row r="17" spans="1:17" ht="25.5" hidden="1" x14ac:dyDescent="0.2">
      <c r="A17" s="11" t="s">
        <v>304</v>
      </c>
      <c r="B17" s="11">
        <v>6017</v>
      </c>
      <c r="C17" s="46" t="s">
        <v>206</v>
      </c>
      <c r="D17" s="13" t="s">
        <v>305</v>
      </c>
      <c r="E17" s="14">
        <f t="shared" si="2"/>
        <v>0</v>
      </c>
      <c r="F17" s="15"/>
      <c r="G17" s="15"/>
      <c r="H17" s="15"/>
      <c r="I17" s="15"/>
      <c r="J17" s="14">
        <f t="shared" si="3"/>
        <v>0</v>
      </c>
      <c r="K17" s="15"/>
      <c r="L17" s="15"/>
      <c r="M17" s="15"/>
      <c r="N17" s="15"/>
      <c r="O17" s="15"/>
      <c r="P17" s="14">
        <f t="shared" si="0"/>
        <v>0</v>
      </c>
      <c r="Q17" s="21">
        <f t="shared" si="1"/>
        <v>0</v>
      </c>
    </row>
    <row r="18" spans="1:17" hidden="1" x14ac:dyDescent="0.2">
      <c r="A18" s="41" t="s">
        <v>254</v>
      </c>
      <c r="B18" s="11" t="s">
        <v>213</v>
      </c>
      <c r="C18" s="12" t="s">
        <v>212</v>
      </c>
      <c r="D18" s="13" t="s">
        <v>214</v>
      </c>
      <c r="E18" s="14">
        <f>F18+I18</f>
        <v>0</v>
      </c>
      <c r="F18" s="15"/>
      <c r="G18" s="15"/>
      <c r="H18" s="15"/>
      <c r="I18" s="15"/>
      <c r="J18" s="14">
        <f t="shared" si="3"/>
        <v>0</v>
      </c>
      <c r="K18" s="15"/>
      <c r="L18" s="15"/>
      <c r="M18" s="15"/>
      <c r="N18" s="15"/>
      <c r="O18" s="15"/>
      <c r="P18" s="14">
        <f t="shared" si="0"/>
        <v>0</v>
      </c>
      <c r="Q18" s="21">
        <f t="shared" si="1"/>
        <v>0</v>
      </c>
    </row>
    <row r="19" spans="1:17" x14ac:dyDescent="0.2">
      <c r="A19" s="41" t="s">
        <v>306</v>
      </c>
      <c r="B19" s="11" t="s">
        <v>317</v>
      </c>
      <c r="C19" s="12" t="s">
        <v>195</v>
      </c>
      <c r="D19" s="13" t="s">
        <v>318</v>
      </c>
      <c r="E19" s="14">
        <f>F19+I19</f>
        <v>0</v>
      </c>
      <c r="F19" s="15"/>
      <c r="G19" s="15"/>
      <c r="H19" s="15"/>
      <c r="I19" s="15"/>
      <c r="J19" s="14">
        <f>L19+O19</f>
        <v>-59737</v>
      </c>
      <c r="K19" s="15">
        <v>-59737</v>
      </c>
      <c r="L19" s="15"/>
      <c r="M19" s="15"/>
      <c r="N19" s="15"/>
      <c r="O19" s="15">
        <v>-59737</v>
      </c>
      <c r="P19" s="14">
        <f>E19+J19</f>
        <v>-59737</v>
      </c>
      <c r="Q19" s="21">
        <f t="shared" si="1"/>
        <v>-238948</v>
      </c>
    </row>
    <row r="20" spans="1:17" ht="25.5" hidden="1" x14ac:dyDescent="0.2">
      <c r="A20" s="41" t="s">
        <v>338</v>
      </c>
      <c r="B20" s="11" t="s">
        <v>339</v>
      </c>
      <c r="C20" s="12" t="s">
        <v>199</v>
      </c>
      <c r="D20" s="13" t="s">
        <v>340</v>
      </c>
      <c r="E20" s="14">
        <f>F20+I20</f>
        <v>0</v>
      </c>
      <c r="F20" s="15"/>
      <c r="G20" s="15"/>
      <c r="H20" s="15"/>
      <c r="I20" s="15"/>
      <c r="J20" s="14">
        <f>L20+O20</f>
        <v>0</v>
      </c>
      <c r="K20" s="15"/>
      <c r="L20" s="15"/>
      <c r="M20" s="15"/>
      <c r="N20" s="15"/>
      <c r="O20" s="15"/>
      <c r="P20" s="14">
        <f>E20+J20</f>
        <v>0</v>
      </c>
      <c r="Q20" s="21">
        <f>SUM(E20:P20)</f>
        <v>0</v>
      </c>
    </row>
    <row r="21" spans="1:17" ht="25.5" hidden="1" x14ac:dyDescent="0.2">
      <c r="A21" s="41" t="s">
        <v>341</v>
      </c>
      <c r="B21" s="11" t="s">
        <v>342</v>
      </c>
      <c r="C21" s="12" t="s">
        <v>343</v>
      </c>
      <c r="D21" s="13" t="s">
        <v>344</v>
      </c>
      <c r="E21" s="14">
        <f>F21+I21</f>
        <v>0</v>
      </c>
      <c r="F21" s="15"/>
      <c r="G21" s="15"/>
      <c r="H21" s="15"/>
      <c r="I21" s="15"/>
      <c r="J21" s="14">
        <f>L21+O21</f>
        <v>0</v>
      </c>
      <c r="K21" s="15"/>
      <c r="L21" s="15"/>
      <c r="M21" s="15"/>
      <c r="N21" s="15"/>
      <c r="O21" s="15"/>
      <c r="P21" s="14">
        <f>E21+J21</f>
        <v>0</v>
      </c>
      <c r="Q21" s="21">
        <f>SUM(E21:P21)</f>
        <v>0</v>
      </c>
    </row>
    <row r="22" spans="1:17" hidden="1" x14ac:dyDescent="0.2">
      <c r="A22" s="11" t="s">
        <v>47</v>
      </c>
      <c r="B22" s="11" t="s">
        <v>49</v>
      </c>
      <c r="C22" s="12" t="s">
        <v>48</v>
      </c>
      <c r="D22" s="13" t="s">
        <v>50</v>
      </c>
      <c r="E22" s="14">
        <f t="shared" si="2"/>
        <v>0</v>
      </c>
      <c r="F22" s="15"/>
      <c r="G22" s="15"/>
      <c r="H22" s="15"/>
      <c r="I22" s="15"/>
      <c r="J22" s="14">
        <f t="shared" si="3"/>
        <v>0</v>
      </c>
      <c r="K22" s="15"/>
      <c r="L22" s="15"/>
      <c r="M22" s="15"/>
      <c r="N22" s="15"/>
      <c r="O22" s="15"/>
      <c r="P22" s="14">
        <f t="shared" si="0"/>
        <v>0</v>
      </c>
      <c r="Q22" s="21">
        <f t="shared" si="1"/>
        <v>0</v>
      </c>
    </row>
    <row r="23" spans="1:17" ht="25.5" x14ac:dyDescent="0.2">
      <c r="A23" s="11" t="s">
        <v>314</v>
      </c>
      <c r="B23" s="11" t="s">
        <v>315</v>
      </c>
      <c r="C23" s="12" t="s">
        <v>199</v>
      </c>
      <c r="D23" s="13" t="s">
        <v>316</v>
      </c>
      <c r="E23" s="14">
        <f>F23+I23</f>
        <v>0</v>
      </c>
      <c r="F23" s="15"/>
      <c r="G23" s="15"/>
      <c r="H23" s="15"/>
      <c r="I23" s="15"/>
      <c r="J23" s="14">
        <f>L23+O23</f>
        <v>2940</v>
      </c>
      <c r="K23" s="15">
        <v>2940</v>
      </c>
      <c r="L23" s="15"/>
      <c r="M23" s="15"/>
      <c r="N23" s="15"/>
      <c r="O23" s="15">
        <v>2940</v>
      </c>
      <c r="P23" s="14">
        <f>E23+J23</f>
        <v>2940</v>
      </c>
      <c r="Q23" s="21">
        <f t="shared" si="1"/>
        <v>11760</v>
      </c>
    </row>
    <row r="24" spans="1:17" ht="25.5" hidden="1" x14ac:dyDescent="0.2">
      <c r="A24" s="11" t="s">
        <v>54</v>
      </c>
      <c r="B24" s="11" t="s">
        <v>56</v>
      </c>
      <c r="C24" s="12" t="s">
        <v>55</v>
      </c>
      <c r="D24" s="13" t="s">
        <v>57</v>
      </c>
      <c r="E24" s="14">
        <f t="shared" si="2"/>
        <v>0</v>
      </c>
      <c r="F24" s="15"/>
      <c r="G24" s="15"/>
      <c r="H24" s="15"/>
      <c r="I24" s="15"/>
      <c r="J24" s="14">
        <f t="shared" si="3"/>
        <v>0</v>
      </c>
      <c r="K24" s="15"/>
      <c r="L24" s="15"/>
      <c r="M24" s="15"/>
      <c r="N24" s="15"/>
      <c r="O24" s="15"/>
      <c r="P24" s="14">
        <f t="shared" si="0"/>
        <v>0</v>
      </c>
      <c r="Q24" s="21">
        <f t="shared" si="1"/>
        <v>0</v>
      </c>
    </row>
    <row r="25" spans="1:17" hidden="1" x14ac:dyDescent="0.2">
      <c r="A25" s="11" t="s">
        <v>58</v>
      </c>
      <c r="B25" s="11" t="s">
        <v>59</v>
      </c>
      <c r="C25" s="12" t="s">
        <v>55</v>
      </c>
      <c r="D25" s="13" t="s">
        <v>60</v>
      </c>
      <c r="E25" s="14">
        <f t="shared" si="2"/>
        <v>0</v>
      </c>
      <c r="F25" s="15"/>
      <c r="G25" s="15"/>
      <c r="H25" s="15"/>
      <c r="I25" s="15"/>
      <c r="J25" s="14">
        <f t="shared" si="3"/>
        <v>0</v>
      </c>
      <c r="K25" s="15"/>
      <c r="L25" s="15"/>
      <c r="M25" s="15"/>
      <c r="N25" s="15"/>
      <c r="O25" s="15"/>
      <c r="P25" s="14">
        <f t="shared" si="0"/>
        <v>0</v>
      </c>
      <c r="Q25" s="21">
        <f t="shared" si="1"/>
        <v>0</v>
      </c>
    </row>
    <row r="26" spans="1:17" x14ac:dyDescent="0.2">
      <c r="A26" s="11" t="s">
        <v>61</v>
      </c>
      <c r="B26" s="11" t="s">
        <v>62</v>
      </c>
      <c r="C26" s="12" t="s">
        <v>55</v>
      </c>
      <c r="D26" s="13" t="s">
        <v>63</v>
      </c>
      <c r="E26" s="14">
        <f t="shared" si="2"/>
        <v>-50000</v>
      </c>
      <c r="F26" s="15">
        <v>-50000</v>
      </c>
      <c r="G26" s="15"/>
      <c r="H26" s="15"/>
      <c r="I26" s="15"/>
      <c r="J26" s="14">
        <f t="shared" si="3"/>
        <v>0</v>
      </c>
      <c r="K26" s="15"/>
      <c r="L26" s="15"/>
      <c r="M26" s="15"/>
      <c r="N26" s="15"/>
      <c r="O26" s="15"/>
      <c r="P26" s="14">
        <f t="shared" si="0"/>
        <v>-50000</v>
      </c>
      <c r="Q26" s="21">
        <f t="shared" si="1"/>
        <v>-150000</v>
      </c>
    </row>
    <row r="27" spans="1:17" x14ac:dyDescent="0.2">
      <c r="A27" s="5" t="s">
        <v>64</v>
      </c>
      <c r="B27" s="6"/>
      <c r="C27" s="7"/>
      <c r="D27" s="8" t="s">
        <v>234</v>
      </c>
      <c r="E27" s="14">
        <f t="shared" si="2"/>
        <v>2458391.5</v>
      </c>
      <c r="F27" s="10">
        <f>F28</f>
        <v>2458391.5</v>
      </c>
      <c r="G27" s="10">
        <f>G28</f>
        <v>-461161</v>
      </c>
      <c r="H27" s="10">
        <f>H28</f>
        <v>98080</v>
      </c>
      <c r="I27" s="10">
        <f>I28</f>
        <v>0</v>
      </c>
      <c r="J27" s="9">
        <f>K27+L27</f>
        <v>-394334</v>
      </c>
      <c r="K27" s="10">
        <f>K28</f>
        <v>-394334</v>
      </c>
      <c r="L27" s="10">
        <f>L28</f>
        <v>0</v>
      </c>
      <c r="M27" s="10">
        <f>M28</f>
        <v>0</v>
      </c>
      <c r="N27" s="10">
        <f>N28</f>
        <v>0</v>
      </c>
      <c r="O27" s="10">
        <f>O28</f>
        <v>-394334</v>
      </c>
      <c r="P27" s="9">
        <f t="shared" si="0"/>
        <v>2064057.5</v>
      </c>
      <c r="Q27" s="21">
        <f t="shared" si="1"/>
        <v>5434757.5</v>
      </c>
    </row>
    <row r="28" spans="1:17" x14ac:dyDescent="0.2">
      <c r="A28" s="5" t="s">
        <v>65</v>
      </c>
      <c r="B28" s="6"/>
      <c r="C28" s="7"/>
      <c r="D28" s="8" t="s">
        <v>234</v>
      </c>
      <c r="E28" s="14">
        <f t="shared" si="2"/>
        <v>2458391.5</v>
      </c>
      <c r="F28" s="10">
        <f>SUM(F29:F82)</f>
        <v>2458391.5</v>
      </c>
      <c r="G28" s="10">
        <f>SUM(G29:G82)</f>
        <v>-461161</v>
      </c>
      <c r="H28" s="10">
        <f>SUM(H29:H82)</f>
        <v>98080</v>
      </c>
      <c r="I28" s="10">
        <f>SUM(I29:I82)</f>
        <v>0</v>
      </c>
      <c r="J28" s="9">
        <f>K28+L28</f>
        <v>-394334</v>
      </c>
      <c r="K28" s="10">
        <f>SUM(K29:K83)</f>
        <v>-394334</v>
      </c>
      <c r="L28" s="10">
        <f>SUM(L29:L83)</f>
        <v>0</v>
      </c>
      <c r="M28" s="10">
        <f>SUM(M29:M83)</f>
        <v>0</v>
      </c>
      <c r="N28" s="10">
        <f>SUM(N29:N83)</f>
        <v>0</v>
      </c>
      <c r="O28" s="10">
        <f>SUM(O29:O83)</f>
        <v>-394334</v>
      </c>
      <c r="P28" s="9">
        <f t="shared" si="0"/>
        <v>2064057.5</v>
      </c>
      <c r="Q28" s="21">
        <f t="shared" si="1"/>
        <v>5434757.5</v>
      </c>
    </row>
    <row r="29" spans="1:17" ht="25.5" x14ac:dyDescent="0.2">
      <c r="A29" s="11" t="s">
        <v>66</v>
      </c>
      <c r="B29" s="11" t="s">
        <v>67</v>
      </c>
      <c r="C29" s="12" t="s">
        <v>37</v>
      </c>
      <c r="D29" s="13" t="s">
        <v>235</v>
      </c>
      <c r="E29" s="14">
        <f t="shared" ref="E29:E84" si="4">F29+I29</f>
        <v>414520</v>
      </c>
      <c r="F29" s="15">
        <v>414520</v>
      </c>
      <c r="G29" s="15">
        <v>286160</v>
      </c>
      <c r="H29" s="15">
        <v>14140</v>
      </c>
      <c r="I29" s="15"/>
      <c r="J29" s="14">
        <f t="shared" ref="J29:J86" si="5">L29+O29</f>
        <v>0</v>
      </c>
      <c r="K29" s="15"/>
      <c r="L29" s="15"/>
      <c r="M29" s="15"/>
      <c r="N29" s="15"/>
      <c r="O29" s="15"/>
      <c r="P29" s="14">
        <f t="shared" si="0"/>
        <v>414520</v>
      </c>
      <c r="Q29" s="21">
        <f t="shared" si="1"/>
        <v>1543860</v>
      </c>
    </row>
    <row r="30" spans="1:17" x14ac:dyDescent="0.2">
      <c r="A30" s="11" t="s">
        <v>68</v>
      </c>
      <c r="B30" s="11" t="s">
        <v>70</v>
      </c>
      <c r="C30" s="12" t="s">
        <v>69</v>
      </c>
      <c r="D30" s="13" t="s">
        <v>71</v>
      </c>
      <c r="E30" s="14">
        <f t="shared" si="4"/>
        <v>-416173</v>
      </c>
      <c r="F30" s="15">
        <v>-416173</v>
      </c>
      <c r="G30" s="15">
        <v>-323971</v>
      </c>
      <c r="H30" s="15">
        <v>79900</v>
      </c>
      <c r="I30" s="15"/>
      <c r="J30" s="14">
        <f t="shared" si="5"/>
        <v>0</v>
      </c>
      <c r="K30" s="15"/>
      <c r="L30" s="15"/>
      <c r="M30" s="15"/>
      <c r="N30" s="15"/>
      <c r="O30" s="15"/>
      <c r="P30" s="14">
        <f t="shared" si="0"/>
        <v>-416173</v>
      </c>
      <c r="Q30" s="21">
        <f t="shared" si="1"/>
        <v>-1492590</v>
      </c>
    </row>
    <row r="31" spans="1:17" ht="25.5" x14ac:dyDescent="0.2">
      <c r="A31" s="11" t="s">
        <v>72</v>
      </c>
      <c r="B31" s="11" t="s">
        <v>74</v>
      </c>
      <c r="C31" s="12" t="s">
        <v>73</v>
      </c>
      <c r="D31" s="13" t="s">
        <v>75</v>
      </c>
      <c r="E31" s="14">
        <f t="shared" si="4"/>
        <v>412400</v>
      </c>
      <c r="F31" s="15">
        <v>412400</v>
      </c>
      <c r="G31" s="15"/>
      <c r="H31" s="15"/>
      <c r="I31" s="15"/>
      <c r="J31" s="14">
        <f t="shared" si="5"/>
        <v>0</v>
      </c>
      <c r="K31" s="15"/>
      <c r="L31" s="15"/>
      <c r="M31" s="15"/>
      <c r="N31" s="15"/>
      <c r="O31" s="15"/>
      <c r="P31" s="14">
        <f t="shared" si="0"/>
        <v>412400</v>
      </c>
      <c r="Q31" s="21">
        <f t="shared" si="1"/>
        <v>1237200</v>
      </c>
    </row>
    <row r="32" spans="1:17" ht="25.5" hidden="1" x14ac:dyDescent="0.2">
      <c r="A32" s="11" t="s">
        <v>76</v>
      </c>
      <c r="B32" s="11" t="s">
        <v>77</v>
      </c>
      <c r="C32" s="12" t="s">
        <v>73</v>
      </c>
      <c r="D32" s="13" t="s">
        <v>75</v>
      </c>
      <c r="E32" s="14">
        <f t="shared" si="4"/>
        <v>0</v>
      </c>
      <c r="F32" s="15"/>
      <c r="G32" s="15"/>
      <c r="H32" s="15"/>
      <c r="I32" s="15"/>
      <c r="J32" s="14">
        <f t="shared" si="5"/>
        <v>0</v>
      </c>
      <c r="K32" s="15"/>
      <c r="L32" s="15"/>
      <c r="M32" s="15"/>
      <c r="N32" s="15"/>
      <c r="O32" s="15"/>
      <c r="P32" s="14">
        <f t="shared" si="0"/>
        <v>0</v>
      </c>
      <c r="Q32" s="21">
        <f t="shared" si="1"/>
        <v>0</v>
      </c>
    </row>
    <row r="33" spans="1:17" ht="25.5" hidden="1" x14ac:dyDescent="0.2">
      <c r="A33" s="11" t="s">
        <v>331</v>
      </c>
      <c r="B33" s="11" t="s">
        <v>332</v>
      </c>
      <c r="C33" s="12" t="s">
        <v>73</v>
      </c>
      <c r="D33" s="13" t="s">
        <v>75</v>
      </c>
      <c r="E33" s="14">
        <f t="shared" si="4"/>
        <v>0</v>
      </c>
      <c r="F33" s="15"/>
      <c r="G33" s="15"/>
      <c r="H33" s="15"/>
      <c r="I33" s="15"/>
      <c r="J33" s="14">
        <f t="shared" si="5"/>
        <v>0</v>
      </c>
      <c r="K33" s="15"/>
      <c r="L33" s="15"/>
      <c r="M33" s="15"/>
      <c r="N33" s="15"/>
      <c r="O33" s="15"/>
      <c r="P33" s="14">
        <f t="shared" si="0"/>
        <v>0</v>
      </c>
      <c r="Q33" s="21">
        <f t="shared" si="1"/>
        <v>0</v>
      </c>
    </row>
    <row r="34" spans="1:17" ht="25.5" hidden="1" x14ac:dyDescent="0.2">
      <c r="A34" s="11" t="s">
        <v>78</v>
      </c>
      <c r="B34" s="11" t="s">
        <v>80</v>
      </c>
      <c r="C34" s="12" t="s">
        <v>79</v>
      </c>
      <c r="D34" s="13" t="s">
        <v>81</v>
      </c>
      <c r="E34" s="14">
        <f t="shared" si="4"/>
        <v>0</v>
      </c>
      <c r="F34" s="15"/>
      <c r="G34" s="15"/>
      <c r="H34" s="15"/>
      <c r="I34" s="15"/>
      <c r="J34" s="14">
        <f t="shared" si="5"/>
        <v>0</v>
      </c>
      <c r="K34" s="15"/>
      <c r="L34" s="15"/>
      <c r="M34" s="15"/>
      <c r="N34" s="15"/>
      <c r="O34" s="15"/>
      <c r="P34" s="14">
        <f t="shared" si="0"/>
        <v>0</v>
      </c>
      <c r="Q34" s="21">
        <f t="shared" si="1"/>
        <v>0</v>
      </c>
    </row>
    <row r="35" spans="1:17" hidden="1" x14ac:dyDescent="0.2">
      <c r="A35" s="11" t="s">
        <v>82</v>
      </c>
      <c r="B35" s="11" t="s">
        <v>83</v>
      </c>
      <c r="C35" s="12" t="s">
        <v>79</v>
      </c>
      <c r="D35" s="13" t="s">
        <v>84</v>
      </c>
      <c r="E35" s="14">
        <f t="shared" si="4"/>
        <v>0</v>
      </c>
      <c r="F35" s="15"/>
      <c r="G35" s="15"/>
      <c r="H35" s="15"/>
      <c r="I35" s="15"/>
      <c r="J35" s="14">
        <f t="shared" si="5"/>
        <v>0</v>
      </c>
      <c r="K35" s="15"/>
      <c r="L35" s="15"/>
      <c r="M35" s="15"/>
      <c r="N35" s="15"/>
      <c r="O35" s="15"/>
      <c r="P35" s="14">
        <f t="shared" si="0"/>
        <v>0</v>
      </c>
      <c r="Q35" s="21">
        <f t="shared" si="1"/>
        <v>0</v>
      </c>
    </row>
    <row r="36" spans="1:17" x14ac:dyDescent="0.2">
      <c r="A36" s="11" t="s">
        <v>85</v>
      </c>
      <c r="B36" s="11" t="s">
        <v>87</v>
      </c>
      <c r="C36" s="12" t="s">
        <v>86</v>
      </c>
      <c r="D36" s="13" t="s">
        <v>88</v>
      </c>
      <c r="E36" s="14">
        <f t="shared" si="4"/>
        <v>23973</v>
      </c>
      <c r="F36" s="15">
        <v>23973</v>
      </c>
      <c r="G36" s="15">
        <v>19650</v>
      </c>
      <c r="H36" s="15"/>
      <c r="I36" s="15"/>
      <c r="J36" s="14">
        <f t="shared" si="5"/>
        <v>0</v>
      </c>
      <c r="K36" s="15"/>
      <c r="L36" s="15"/>
      <c r="M36" s="15"/>
      <c r="N36" s="15"/>
      <c r="O36" s="15"/>
      <c r="P36" s="14">
        <f t="shared" si="0"/>
        <v>23973</v>
      </c>
      <c r="Q36" s="21">
        <f t="shared" si="1"/>
        <v>91569</v>
      </c>
    </row>
    <row r="37" spans="1:17" hidden="1" x14ac:dyDescent="0.2">
      <c r="A37" s="11" t="s">
        <v>89</v>
      </c>
      <c r="B37" s="11" t="s">
        <v>90</v>
      </c>
      <c r="C37" s="12" t="s">
        <v>86</v>
      </c>
      <c r="D37" s="13" t="s">
        <v>91</v>
      </c>
      <c r="E37" s="14">
        <f t="shared" si="4"/>
        <v>0</v>
      </c>
      <c r="F37" s="15"/>
      <c r="G37" s="15"/>
      <c r="H37" s="15"/>
      <c r="I37" s="15"/>
      <c r="J37" s="14">
        <f t="shared" si="5"/>
        <v>0</v>
      </c>
      <c r="K37" s="15"/>
      <c r="L37" s="15"/>
      <c r="M37" s="15"/>
      <c r="N37" s="15"/>
      <c r="O37" s="15"/>
      <c r="P37" s="14">
        <f t="shared" si="0"/>
        <v>0</v>
      </c>
      <c r="Q37" s="21">
        <f t="shared" si="1"/>
        <v>0</v>
      </c>
    </row>
    <row r="38" spans="1:17" ht="25.5" hidden="1" x14ac:dyDescent="0.2">
      <c r="A38" s="11" t="s">
        <v>92</v>
      </c>
      <c r="B38" s="11" t="s">
        <v>93</v>
      </c>
      <c r="C38" s="12" t="s">
        <v>86</v>
      </c>
      <c r="D38" s="13" t="s">
        <v>94</v>
      </c>
      <c r="E38" s="14">
        <f t="shared" si="4"/>
        <v>0</v>
      </c>
      <c r="F38" s="15"/>
      <c r="G38" s="15"/>
      <c r="H38" s="15"/>
      <c r="I38" s="15"/>
      <c r="J38" s="14">
        <f t="shared" si="5"/>
        <v>0</v>
      </c>
      <c r="K38" s="15"/>
      <c r="L38" s="15"/>
      <c r="M38" s="15"/>
      <c r="N38" s="15"/>
      <c r="O38" s="15"/>
      <c r="P38" s="14">
        <f t="shared" si="0"/>
        <v>0</v>
      </c>
      <c r="Q38" s="21">
        <f t="shared" si="1"/>
        <v>0</v>
      </c>
    </row>
    <row r="39" spans="1:17" ht="25.5" hidden="1" x14ac:dyDescent="0.2">
      <c r="A39" s="11" t="s">
        <v>95</v>
      </c>
      <c r="B39" s="11" t="s">
        <v>96</v>
      </c>
      <c r="C39" s="12" t="s">
        <v>86</v>
      </c>
      <c r="D39" s="13" t="s">
        <v>97</v>
      </c>
      <c r="E39" s="14">
        <f t="shared" si="4"/>
        <v>0</v>
      </c>
      <c r="F39" s="15"/>
      <c r="G39" s="15"/>
      <c r="H39" s="15"/>
      <c r="I39" s="15"/>
      <c r="J39" s="14">
        <f t="shared" si="5"/>
        <v>0</v>
      </c>
      <c r="K39" s="15"/>
      <c r="L39" s="15"/>
      <c r="M39" s="15"/>
      <c r="N39" s="15"/>
      <c r="O39" s="15"/>
      <c r="P39" s="14">
        <f t="shared" si="0"/>
        <v>0</v>
      </c>
      <c r="Q39" s="21">
        <f t="shared" si="1"/>
        <v>0</v>
      </c>
    </row>
    <row r="40" spans="1:17" ht="51" x14ac:dyDescent="0.2">
      <c r="A40" s="11" t="s">
        <v>239</v>
      </c>
      <c r="B40" s="11">
        <v>1171</v>
      </c>
      <c r="C40" s="12" t="s">
        <v>86</v>
      </c>
      <c r="D40" s="13" t="s">
        <v>240</v>
      </c>
      <c r="E40" s="14">
        <f t="shared" si="4"/>
        <v>230855</v>
      </c>
      <c r="F40" s="15">
        <v>230855</v>
      </c>
      <c r="G40" s="15"/>
      <c r="H40" s="15"/>
      <c r="I40" s="15"/>
      <c r="J40" s="14">
        <f t="shared" si="5"/>
        <v>0</v>
      </c>
      <c r="K40" s="15"/>
      <c r="L40" s="15"/>
      <c r="M40" s="15"/>
      <c r="N40" s="15"/>
      <c r="O40" s="15"/>
      <c r="P40" s="14">
        <f t="shared" si="0"/>
        <v>230855</v>
      </c>
      <c r="Q40" s="21">
        <f t="shared" si="1"/>
        <v>692565</v>
      </c>
    </row>
    <row r="41" spans="1:17" ht="38.25" x14ac:dyDescent="0.2">
      <c r="A41" s="11" t="s">
        <v>2</v>
      </c>
      <c r="B41" s="11">
        <v>1172</v>
      </c>
      <c r="C41" s="12" t="s">
        <v>86</v>
      </c>
      <c r="D41" s="13" t="s">
        <v>3</v>
      </c>
      <c r="E41" s="14">
        <f>F41+I41</f>
        <v>2077700</v>
      </c>
      <c r="F41" s="15">
        <v>2077700</v>
      </c>
      <c r="G41" s="15"/>
      <c r="H41" s="15"/>
      <c r="I41" s="15"/>
      <c r="J41" s="14">
        <f>L41+O41</f>
        <v>0</v>
      </c>
      <c r="K41" s="15"/>
      <c r="L41" s="15"/>
      <c r="M41" s="15"/>
      <c r="N41" s="15"/>
      <c r="O41" s="15"/>
      <c r="P41" s="14">
        <f>E41+J41</f>
        <v>2077700</v>
      </c>
      <c r="Q41" s="21">
        <f>SUM(E41:P41)</f>
        <v>6233100</v>
      </c>
    </row>
    <row r="42" spans="1:17" ht="51" hidden="1" x14ac:dyDescent="0.2">
      <c r="A42" s="11" t="s">
        <v>434</v>
      </c>
      <c r="B42" s="11">
        <v>1181</v>
      </c>
      <c r="C42" s="12" t="s">
        <v>86</v>
      </c>
      <c r="D42" s="13" t="s">
        <v>435</v>
      </c>
      <c r="E42" s="14">
        <f t="shared" si="4"/>
        <v>0</v>
      </c>
      <c r="F42" s="15"/>
      <c r="G42" s="15"/>
      <c r="H42" s="15"/>
      <c r="I42" s="15"/>
      <c r="J42" s="14">
        <f t="shared" si="5"/>
        <v>0</v>
      </c>
      <c r="K42" s="15"/>
      <c r="L42" s="15"/>
      <c r="M42" s="15"/>
      <c r="N42" s="15"/>
      <c r="O42" s="15"/>
      <c r="P42" s="14">
        <f t="shared" si="0"/>
        <v>0</v>
      </c>
      <c r="Q42" s="21">
        <f t="shared" si="1"/>
        <v>0</v>
      </c>
    </row>
    <row r="43" spans="1:17" ht="51" hidden="1" x14ac:dyDescent="0.2">
      <c r="A43" s="11" t="s">
        <v>369</v>
      </c>
      <c r="B43" s="11">
        <v>1182</v>
      </c>
      <c r="C43" s="12" t="s">
        <v>86</v>
      </c>
      <c r="D43" s="13" t="s">
        <v>370</v>
      </c>
      <c r="E43" s="14">
        <f>F43+I43</f>
        <v>0</v>
      </c>
      <c r="F43" s="15"/>
      <c r="G43" s="15"/>
      <c r="H43" s="15"/>
      <c r="I43" s="15"/>
      <c r="J43" s="14">
        <f>L43+O43</f>
        <v>0</v>
      </c>
      <c r="K43" s="15"/>
      <c r="L43" s="15"/>
      <c r="M43" s="15"/>
      <c r="N43" s="15"/>
      <c r="O43" s="15"/>
      <c r="P43" s="14">
        <f>E43+J43</f>
        <v>0</v>
      </c>
      <c r="Q43" s="21">
        <f t="shared" si="1"/>
        <v>0</v>
      </c>
    </row>
    <row r="44" spans="1:17" ht="38.25" hidden="1" x14ac:dyDescent="0.2">
      <c r="A44" s="11" t="s">
        <v>98</v>
      </c>
      <c r="B44" s="11" t="s">
        <v>99</v>
      </c>
      <c r="C44" s="12" t="s">
        <v>86</v>
      </c>
      <c r="D44" s="13" t="s">
        <v>100</v>
      </c>
      <c r="E44" s="14">
        <f t="shared" si="4"/>
        <v>0</v>
      </c>
      <c r="F44" s="15"/>
      <c r="G44" s="15"/>
      <c r="H44" s="15"/>
      <c r="I44" s="15"/>
      <c r="J44" s="14">
        <f t="shared" si="5"/>
        <v>0</v>
      </c>
      <c r="K44" s="15"/>
      <c r="L44" s="15"/>
      <c r="M44" s="15"/>
      <c r="N44" s="15"/>
      <c r="O44" s="15"/>
      <c r="P44" s="14">
        <f t="shared" si="0"/>
        <v>0</v>
      </c>
      <c r="Q44" s="21">
        <f t="shared" si="1"/>
        <v>0</v>
      </c>
    </row>
    <row r="45" spans="1:17" ht="51" hidden="1" x14ac:dyDescent="0.2">
      <c r="A45" s="11" t="s">
        <v>257</v>
      </c>
      <c r="B45" s="11">
        <v>1210</v>
      </c>
      <c r="C45" s="12" t="s">
        <v>86</v>
      </c>
      <c r="D45" s="13" t="s">
        <v>258</v>
      </c>
      <c r="E45" s="14">
        <f t="shared" si="4"/>
        <v>0</v>
      </c>
      <c r="F45" s="15"/>
      <c r="G45" s="15"/>
      <c r="H45" s="15"/>
      <c r="I45" s="15"/>
      <c r="J45" s="14">
        <f t="shared" si="5"/>
        <v>0</v>
      </c>
      <c r="K45" s="15"/>
      <c r="L45" s="15"/>
      <c r="M45" s="15"/>
      <c r="N45" s="15"/>
      <c r="O45" s="15"/>
      <c r="P45" s="14">
        <f t="shared" si="0"/>
        <v>0</v>
      </c>
      <c r="Q45" s="21">
        <f t="shared" si="1"/>
        <v>0</v>
      </c>
    </row>
    <row r="46" spans="1:17" x14ac:dyDescent="0.2">
      <c r="A46" s="11" t="s">
        <v>101</v>
      </c>
      <c r="B46" s="11" t="s">
        <v>103</v>
      </c>
      <c r="C46" s="12" t="s">
        <v>102</v>
      </c>
      <c r="D46" s="13" t="s">
        <v>104</v>
      </c>
      <c r="E46" s="14">
        <f t="shared" si="4"/>
        <v>27000</v>
      </c>
      <c r="F46" s="15">
        <v>27000</v>
      </c>
      <c r="G46" s="15"/>
      <c r="H46" s="15"/>
      <c r="I46" s="15"/>
      <c r="J46" s="14">
        <f t="shared" si="5"/>
        <v>0</v>
      </c>
      <c r="K46" s="15"/>
      <c r="L46" s="15"/>
      <c r="M46" s="15"/>
      <c r="N46" s="15"/>
      <c r="O46" s="15"/>
      <c r="P46" s="14">
        <f t="shared" si="0"/>
        <v>27000</v>
      </c>
      <c r="Q46" s="21">
        <f t="shared" si="1"/>
        <v>81000</v>
      </c>
    </row>
    <row r="47" spans="1:17" ht="25.5" x14ac:dyDescent="0.2">
      <c r="A47" s="11" t="s">
        <v>105</v>
      </c>
      <c r="B47" s="11" t="s">
        <v>107</v>
      </c>
      <c r="C47" s="12" t="s">
        <v>106</v>
      </c>
      <c r="D47" s="13" t="s">
        <v>108</v>
      </c>
      <c r="E47" s="14">
        <f t="shared" si="4"/>
        <v>78000</v>
      </c>
      <c r="F47" s="15">
        <v>78000</v>
      </c>
      <c r="G47" s="15"/>
      <c r="H47" s="15"/>
      <c r="I47" s="15"/>
      <c r="J47" s="14">
        <f t="shared" si="5"/>
        <v>0</v>
      </c>
      <c r="K47" s="15"/>
      <c r="L47" s="15"/>
      <c r="M47" s="15"/>
      <c r="N47" s="15"/>
      <c r="O47" s="15"/>
      <c r="P47" s="14">
        <f t="shared" si="0"/>
        <v>78000</v>
      </c>
      <c r="Q47" s="21">
        <f t="shared" si="1"/>
        <v>234000</v>
      </c>
    </row>
    <row r="48" spans="1:17" hidden="1" x14ac:dyDescent="0.2">
      <c r="A48" s="11" t="s">
        <v>109</v>
      </c>
      <c r="B48" s="11" t="s">
        <v>111</v>
      </c>
      <c r="C48" s="12" t="s">
        <v>110</v>
      </c>
      <c r="D48" s="13" t="s">
        <v>112</v>
      </c>
      <c r="E48" s="14">
        <f t="shared" si="4"/>
        <v>0</v>
      </c>
      <c r="F48" s="15"/>
      <c r="G48" s="15"/>
      <c r="H48" s="15"/>
      <c r="I48" s="15"/>
      <c r="J48" s="14">
        <f t="shared" si="5"/>
        <v>0</v>
      </c>
      <c r="K48" s="15"/>
      <c r="L48" s="15"/>
      <c r="M48" s="15"/>
      <c r="N48" s="15"/>
      <c r="O48" s="15"/>
      <c r="P48" s="14">
        <f t="shared" si="0"/>
        <v>0</v>
      </c>
      <c r="Q48" s="21">
        <f t="shared" si="1"/>
        <v>0</v>
      </c>
    </row>
    <row r="49" spans="1:17" ht="25.5" hidden="1" x14ac:dyDescent="0.2">
      <c r="A49" s="11" t="s">
        <v>113</v>
      </c>
      <c r="B49" s="11" t="s">
        <v>114</v>
      </c>
      <c r="C49" s="12" t="s">
        <v>110</v>
      </c>
      <c r="D49" s="13" t="s">
        <v>115</v>
      </c>
      <c r="E49" s="14">
        <f t="shared" si="4"/>
        <v>0</v>
      </c>
      <c r="F49" s="15"/>
      <c r="G49" s="15"/>
      <c r="H49" s="15"/>
      <c r="I49" s="15"/>
      <c r="J49" s="14">
        <f t="shared" si="5"/>
        <v>0</v>
      </c>
      <c r="K49" s="15"/>
      <c r="L49" s="15"/>
      <c r="M49" s="15"/>
      <c r="N49" s="15"/>
      <c r="O49" s="15"/>
      <c r="P49" s="14">
        <f t="shared" si="0"/>
        <v>0</v>
      </c>
      <c r="Q49" s="21">
        <f t="shared" si="1"/>
        <v>0</v>
      </c>
    </row>
    <row r="50" spans="1:17" ht="25.5" hidden="1" x14ac:dyDescent="0.2">
      <c r="A50" s="11" t="s">
        <v>116</v>
      </c>
      <c r="B50" s="11" t="s">
        <v>117</v>
      </c>
      <c r="C50" s="12" t="s">
        <v>110</v>
      </c>
      <c r="D50" s="13" t="s">
        <v>118</v>
      </c>
      <c r="E50" s="14">
        <f t="shared" si="4"/>
        <v>0</v>
      </c>
      <c r="F50" s="15"/>
      <c r="G50" s="15"/>
      <c r="H50" s="15"/>
      <c r="I50" s="15"/>
      <c r="J50" s="14">
        <f t="shared" si="5"/>
        <v>0</v>
      </c>
      <c r="K50" s="15"/>
      <c r="L50" s="15"/>
      <c r="M50" s="15"/>
      <c r="N50" s="15"/>
      <c r="O50" s="15"/>
      <c r="P50" s="14">
        <f t="shared" si="0"/>
        <v>0</v>
      </c>
      <c r="Q50" s="21">
        <f t="shared" si="1"/>
        <v>0</v>
      </c>
    </row>
    <row r="51" spans="1:17" x14ac:dyDescent="0.2">
      <c r="A51" s="11" t="s">
        <v>119</v>
      </c>
      <c r="B51" s="11" t="s">
        <v>120</v>
      </c>
      <c r="C51" s="12" t="s">
        <v>110</v>
      </c>
      <c r="D51" s="13" t="s">
        <v>121</v>
      </c>
      <c r="E51" s="14">
        <f t="shared" si="4"/>
        <v>-200000</v>
      </c>
      <c r="F51" s="15">
        <v>-200000</v>
      </c>
      <c r="G51" s="15"/>
      <c r="H51" s="15"/>
      <c r="I51" s="15"/>
      <c r="J51" s="14">
        <f t="shared" si="5"/>
        <v>0</v>
      </c>
      <c r="K51" s="15"/>
      <c r="L51" s="15"/>
      <c r="M51" s="15"/>
      <c r="N51" s="15"/>
      <c r="O51" s="15"/>
      <c r="P51" s="14">
        <f t="shared" si="0"/>
        <v>-200000</v>
      </c>
      <c r="Q51" s="21">
        <f t="shared" si="1"/>
        <v>-600000</v>
      </c>
    </row>
    <row r="52" spans="1:17" x14ac:dyDescent="0.2">
      <c r="A52" s="11" t="s">
        <v>122</v>
      </c>
      <c r="B52" s="11" t="s">
        <v>123</v>
      </c>
      <c r="C52" s="12" t="s">
        <v>110</v>
      </c>
      <c r="D52" s="13" t="s">
        <v>124</v>
      </c>
      <c r="E52" s="14">
        <f t="shared" si="4"/>
        <v>-21500</v>
      </c>
      <c r="F52" s="15">
        <v>-21500</v>
      </c>
      <c r="G52" s="15"/>
      <c r="H52" s="15"/>
      <c r="I52" s="15"/>
      <c r="J52" s="14">
        <f t="shared" si="5"/>
        <v>0</v>
      </c>
      <c r="K52" s="15"/>
      <c r="L52" s="15"/>
      <c r="M52" s="15"/>
      <c r="N52" s="15"/>
      <c r="O52" s="15"/>
      <c r="P52" s="14">
        <f t="shared" si="0"/>
        <v>-21500</v>
      </c>
      <c r="Q52" s="21">
        <f t="shared" si="1"/>
        <v>-64500</v>
      </c>
    </row>
    <row r="53" spans="1:17" ht="25.5" x14ac:dyDescent="0.2">
      <c r="A53" s="11" t="s">
        <v>125</v>
      </c>
      <c r="B53" s="11" t="s">
        <v>126</v>
      </c>
      <c r="C53" s="12" t="s">
        <v>80</v>
      </c>
      <c r="D53" s="13" t="s">
        <v>127</v>
      </c>
      <c r="E53" s="14">
        <f t="shared" si="4"/>
        <v>-4000</v>
      </c>
      <c r="F53" s="15">
        <v>-4000</v>
      </c>
      <c r="G53" s="15"/>
      <c r="H53" s="15"/>
      <c r="I53" s="15"/>
      <c r="J53" s="14">
        <f t="shared" si="5"/>
        <v>0</v>
      </c>
      <c r="K53" s="15"/>
      <c r="L53" s="15"/>
      <c r="M53" s="15"/>
      <c r="N53" s="15"/>
      <c r="O53" s="15"/>
      <c r="P53" s="14">
        <f t="shared" si="0"/>
        <v>-4000</v>
      </c>
      <c r="Q53" s="21">
        <f t="shared" si="1"/>
        <v>-12000</v>
      </c>
    </row>
    <row r="54" spans="1:17" ht="25.5" x14ac:dyDescent="0.2">
      <c r="A54" s="11" t="s">
        <v>128</v>
      </c>
      <c r="B54" s="11" t="s">
        <v>129</v>
      </c>
      <c r="C54" s="12" t="s">
        <v>80</v>
      </c>
      <c r="D54" s="13" t="s">
        <v>130</v>
      </c>
      <c r="E54" s="14">
        <f t="shared" si="4"/>
        <v>-26545</v>
      </c>
      <c r="F54" s="15">
        <v>-26545</v>
      </c>
      <c r="G54" s="15"/>
      <c r="H54" s="15"/>
      <c r="I54" s="15"/>
      <c r="J54" s="14">
        <f t="shared" si="5"/>
        <v>0</v>
      </c>
      <c r="K54" s="15"/>
      <c r="L54" s="15"/>
      <c r="M54" s="15"/>
      <c r="N54" s="15"/>
      <c r="O54" s="15"/>
      <c r="P54" s="14">
        <f t="shared" si="0"/>
        <v>-26545</v>
      </c>
      <c r="Q54" s="21">
        <f t="shared" si="1"/>
        <v>-79635</v>
      </c>
    </row>
    <row r="55" spans="1:17" ht="25.5" hidden="1" x14ac:dyDescent="0.2">
      <c r="A55" s="11" t="s">
        <v>131</v>
      </c>
      <c r="B55" s="11" t="s">
        <v>132</v>
      </c>
      <c r="C55" s="12" t="s">
        <v>80</v>
      </c>
      <c r="D55" s="13" t="s">
        <v>133</v>
      </c>
      <c r="E55" s="14">
        <f t="shared" si="4"/>
        <v>0</v>
      </c>
      <c r="F55" s="15"/>
      <c r="G55" s="15"/>
      <c r="H55" s="15"/>
      <c r="I55" s="15"/>
      <c r="J55" s="14">
        <f t="shared" si="5"/>
        <v>0</v>
      </c>
      <c r="K55" s="15"/>
      <c r="L55" s="15"/>
      <c r="M55" s="15"/>
      <c r="N55" s="15"/>
      <c r="O55" s="15"/>
      <c r="P55" s="14">
        <f t="shared" si="0"/>
        <v>0</v>
      </c>
      <c r="Q55" s="21">
        <f t="shared" si="1"/>
        <v>0</v>
      </c>
    </row>
    <row r="56" spans="1:17" ht="25.5" hidden="1" x14ac:dyDescent="0.2">
      <c r="A56" s="11" t="s">
        <v>134</v>
      </c>
      <c r="B56" s="11" t="s">
        <v>136</v>
      </c>
      <c r="C56" s="12" t="s">
        <v>135</v>
      </c>
      <c r="D56" s="13" t="s">
        <v>137</v>
      </c>
      <c r="E56" s="14">
        <f t="shared" si="4"/>
        <v>0</v>
      </c>
      <c r="F56" s="15"/>
      <c r="G56" s="15"/>
      <c r="H56" s="15"/>
      <c r="I56" s="15"/>
      <c r="J56" s="14">
        <f t="shared" si="5"/>
        <v>0</v>
      </c>
      <c r="K56" s="15"/>
      <c r="L56" s="15"/>
      <c r="M56" s="15"/>
      <c r="N56" s="15"/>
      <c r="O56" s="15"/>
      <c r="P56" s="14">
        <f t="shared" si="0"/>
        <v>0</v>
      </c>
      <c r="Q56" s="21">
        <f t="shared" si="1"/>
        <v>0</v>
      </c>
    </row>
    <row r="57" spans="1:17" ht="38.25" hidden="1" x14ac:dyDescent="0.2">
      <c r="A57" s="11" t="s">
        <v>138</v>
      </c>
      <c r="B57" s="11" t="s">
        <v>140</v>
      </c>
      <c r="C57" s="12" t="s">
        <v>139</v>
      </c>
      <c r="D57" s="13" t="s">
        <v>141</v>
      </c>
      <c r="E57" s="14">
        <f t="shared" si="4"/>
        <v>0</v>
      </c>
      <c r="F57" s="15"/>
      <c r="G57" s="15"/>
      <c r="H57" s="15"/>
      <c r="I57" s="15"/>
      <c r="J57" s="14">
        <f t="shared" si="5"/>
        <v>0</v>
      </c>
      <c r="K57" s="15"/>
      <c r="L57" s="15"/>
      <c r="M57" s="15"/>
      <c r="N57" s="15"/>
      <c r="O57" s="15"/>
      <c r="P57" s="14">
        <f t="shared" si="0"/>
        <v>0</v>
      </c>
      <c r="Q57" s="21">
        <f t="shared" si="1"/>
        <v>0</v>
      </c>
    </row>
    <row r="58" spans="1:17" ht="25.5" hidden="1" x14ac:dyDescent="0.2">
      <c r="A58" s="11" t="s">
        <v>142</v>
      </c>
      <c r="B58" s="11" t="s">
        <v>144</v>
      </c>
      <c r="C58" s="12" t="s">
        <v>143</v>
      </c>
      <c r="D58" s="13" t="s">
        <v>145</v>
      </c>
      <c r="E58" s="14">
        <f t="shared" si="4"/>
        <v>0</v>
      </c>
      <c r="F58" s="15"/>
      <c r="G58" s="15"/>
      <c r="H58" s="15"/>
      <c r="I58" s="15"/>
      <c r="J58" s="14">
        <f t="shared" si="5"/>
        <v>0</v>
      </c>
      <c r="K58" s="15"/>
      <c r="L58" s="15"/>
      <c r="M58" s="15"/>
      <c r="N58" s="15"/>
      <c r="O58" s="15"/>
      <c r="P58" s="14">
        <f t="shared" si="0"/>
        <v>0</v>
      </c>
      <c r="Q58" s="21">
        <f t="shared" si="1"/>
        <v>0</v>
      </c>
    </row>
    <row r="59" spans="1:17" x14ac:dyDescent="0.2">
      <c r="A59" s="11" t="s">
        <v>146</v>
      </c>
      <c r="B59" s="11" t="s">
        <v>147</v>
      </c>
      <c r="C59" s="12" t="s">
        <v>143</v>
      </c>
      <c r="D59" s="13" t="s">
        <v>148</v>
      </c>
      <c r="E59" s="14">
        <f t="shared" si="4"/>
        <v>-35000</v>
      </c>
      <c r="F59" s="15">
        <v>-35000</v>
      </c>
      <c r="G59" s="15"/>
      <c r="H59" s="15"/>
      <c r="I59" s="15"/>
      <c r="J59" s="14">
        <f t="shared" si="5"/>
        <v>0</v>
      </c>
      <c r="K59" s="15"/>
      <c r="L59" s="15"/>
      <c r="M59" s="15"/>
      <c r="N59" s="15"/>
      <c r="O59" s="15"/>
      <c r="P59" s="14">
        <f t="shared" si="0"/>
        <v>-35000</v>
      </c>
      <c r="Q59" s="21">
        <f t="shared" si="1"/>
        <v>-105000</v>
      </c>
    </row>
    <row r="60" spans="1:17" ht="38.25" hidden="1" x14ac:dyDescent="0.2">
      <c r="A60" s="11" t="s">
        <v>346</v>
      </c>
      <c r="B60" s="11" t="s">
        <v>347</v>
      </c>
      <c r="C60" s="12" t="s">
        <v>143</v>
      </c>
      <c r="D60" s="36" t="s">
        <v>348</v>
      </c>
      <c r="E60" s="14">
        <f>F60+I60</f>
        <v>0</v>
      </c>
      <c r="F60" s="15"/>
      <c r="G60" s="15"/>
      <c r="H60" s="15"/>
      <c r="I60" s="15"/>
      <c r="J60" s="14">
        <f>L60+O60</f>
        <v>0</v>
      </c>
      <c r="K60" s="15"/>
      <c r="L60" s="15"/>
      <c r="M60" s="15"/>
      <c r="N60" s="15"/>
      <c r="O60" s="15"/>
      <c r="P60" s="14">
        <f>E60+J60</f>
        <v>0</v>
      </c>
      <c r="Q60" s="21">
        <f>SUM(E60:P60)</f>
        <v>0</v>
      </c>
    </row>
    <row r="61" spans="1:17" ht="51" hidden="1" x14ac:dyDescent="0.2">
      <c r="A61" s="11" t="s">
        <v>335</v>
      </c>
      <c r="B61" s="11" t="s">
        <v>336</v>
      </c>
      <c r="C61" s="12" t="s">
        <v>143</v>
      </c>
      <c r="D61" s="13" t="s">
        <v>337</v>
      </c>
      <c r="E61" s="14">
        <f t="shared" si="4"/>
        <v>0</v>
      </c>
      <c r="F61" s="84"/>
      <c r="G61" s="15"/>
      <c r="H61" s="15"/>
      <c r="I61" s="15"/>
      <c r="J61" s="14">
        <f t="shared" si="5"/>
        <v>0</v>
      </c>
      <c r="K61" s="15"/>
      <c r="L61" s="15"/>
      <c r="M61" s="15"/>
      <c r="N61" s="15"/>
      <c r="O61" s="15"/>
      <c r="P61" s="14">
        <f>E61+J61</f>
        <v>0</v>
      </c>
      <c r="Q61" s="21">
        <f>SUM(E61:P61)</f>
        <v>0</v>
      </c>
    </row>
    <row r="62" spans="1:17" ht="51" hidden="1" x14ac:dyDescent="0.2">
      <c r="A62" s="11" t="s">
        <v>149</v>
      </c>
      <c r="B62" s="11" t="s">
        <v>150</v>
      </c>
      <c r="C62" s="12" t="s">
        <v>70</v>
      </c>
      <c r="D62" s="13" t="s">
        <v>151</v>
      </c>
      <c r="E62" s="14">
        <f t="shared" si="4"/>
        <v>0</v>
      </c>
      <c r="F62" s="15"/>
      <c r="G62" s="15"/>
      <c r="H62" s="15"/>
      <c r="I62" s="15"/>
      <c r="J62" s="14">
        <f t="shared" si="5"/>
        <v>0</v>
      </c>
      <c r="K62" s="15"/>
      <c r="L62" s="15"/>
      <c r="M62" s="15"/>
      <c r="N62" s="15"/>
      <c r="O62" s="15"/>
      <c r="P62" s="14">
        <f t="shared" si="0"/>
        <v>0</v>
      </c>
      <c r="Q62" s="21">
        <f t="shared" si="1"/>
        <v>0</v>
      </c>
    </row>
    <row r="63" spans="1:17" ht="51" x14ac:dyDescent="0.2">
      <c r="A63" s="11" t="s">
        <v>152</v>
      </c>
      <c r="B63" s="11" t="s">
        <v>154</v>
      </c>
      <c r="C63" s="12" t="s">
        <v>153</v>
      </c>
      <c r="D63" s="13" t="s">
        <v>155</v>
      </c>
      <c r="E63" s="14">
        <f t="shared" si="4"/>
        <v>95000.5</v>
      </c>
      <c r="F63" s="15">
        <v>95000.5</v>
      </c>
      <c r="G63" s="15"/>
      <c r="H63" s="15"/>
      <c r="I63" s="15"/>
      <c r="J63" s="14">
        <f t="shared" si="5"/>
        <v>0</v>
      </c>
      <c r="K63" s="15"/>
      <c r="L63" s="15"/>
      <c r="M63" s="15"/>
      <c r="N63" s="15"/>
      <c r="O63" s="15"/>
      <c r="P63" s="14">
        <f t="shared" si="0"/>
        <v>95000.5</v>
      </c>
      <c r="Q63" s="21">
        <f t="shared" si="1"/>
        <v>285001.5</v>
      </c>
    </row>
    <row r="64" spans="1:17" hidden="1" x14ac:dyDescent="0.2">
      <c r="A64" s="11" t="s">
        <v>156</v>
      </c>
      <c r="B64" s="11" t="s">
        <v>157</v>
      </c>
      <c r="C64" s="12" t="s">
        <v>135</v>
      </c>
      <c r="D64" s="13" t="s">
        <v>158</v>
      </c>
      <c r="E64" s="14">
        <f t="shared" si="4"/>
        <v>0</v>
      </c>
      <c r="F64" s="15"/>
      <c r="G64" s="15"/>
      <c r="H64" s="15"/>
      <c r="I64" s="15"/>
      <c r="J64" s="14">
        <f t="shared" si="5"/>
        <v>0</v>
      </c>
      <c r="K64" s="15"/>
      <c r="L64" s="15"/>
      <c r="M64" s="15"/>
      <c r="N64" s="15"/>
      <c r="O64" s="15"/>
      <c r="P64" s="14">
        <f t="shared" si="0"/>
        <v>0</v>
      </c>
      <c r="Q64" s="21">
        <f t="shared" si="1"/>
        <v>0</v>
      </c>
    </row>
    <row r="65" spans="1:17" ht="38.25" hidden="1" x14ac:dyDescent="0.2">
      <c r="A65" s="11" t="s">
        <v>159</v>
      </c>
      <c r="B65" s="11" t="s">
        <v>160</v>
      </c>
      <c r="C65" s="12" t="s">
        <v>135</v>
      </c>
      <c r="D65" s="13" t="s">
        <v>161</v>
      </c>
      <c r="E65" s="14">
        <f t="shared" si="4"/>
        <v>0</v>
      </c>
      <c r="F65" s="176">
        <v>0</v>
      </c>
      <c r="G65" s="15"/>
      <c r="H65" s="15"/>
      <c r="I65" s="15"/>
      <c r="J65" s="14">
        <f t="shared" si="5"/>
        <v>0</v>
      </c>
      <c r="K65" s="15"/>
      <c r="L65" s="15"/>
      <c r="M65" s="15"/>
      <c r="N65" s="15"/>
      <c r="O65" s="15"/>
      <c r="P65" s="14">
        <f t="shared" si="0"/>
        <v>0</v>
      </c>
      <c r="Q65" s="21">
        <f t="shared" si="1"/>
        <v>0</v>
      </c>
    </row>
    <row r="66" spans="1:17" ht="25.5" x14ac:dyDescent="0.2">
      <c r="A66" s="11" t="s">
        <v>311</v>
      </c>
      <c r="B66" s="11" t="s">
        <v>312</v>
      </c>
      <c r="C66" s="12" t="s">
        <v>163</v>
      </c>
      <c r="D66" s="13" t="s">
        <v>313</v>
      </c>
      <c r="E66" s="14">
        <f>F66+I66</f>
        <v>151711</v>
      </c>
      <c r="F66" s="15">
        <v>151711</v>
      </c>
      <c r="G66" s="15"/>
      <c r="H66" s="15">
        <v>49770</v>
      </c>
      <c r="I66" s="15"/>
      <c r="J66" s="14">
        <f>L66+O66</f>
        <v>0</v>
      </c>
      <c r="K66" s="15"/>
      <c r="L66" s="15"/>
      <c r="M66" s="15"/>
      <c r="N66" s="15"/>
      <c r="O66" s="15"/>
      <c r="P66" s="14">
        <f>E66+J66</f>
        <v>151711</v>
      </c>
      <c r="Q66" s="21">
        <f t="shared" si="1"/>
        <v>504903</v>
      </c>
    </row>
    <row r="67" spans="1:17" ht="25.5" x14ac:dyDescent="0.2">
      <c r="A67" s="11" t="s">
        <v>162</v>
      </c>
      <c r="B67" s="11" t="s">
        <v>164</v>
      </c>
      <c r="C67" s="12" t="s">
        <v>163</v>
      </c>
      <c r="D67" s="13" t="s">
        <v>165</v>
      </c>
      <c r="E67" s="14">
        <f t="shared" si="4"/>
        <v>188000</v>
      </c>
      <c r="F67" s="15">
        <v>188000</v>
      </c>
      <c r="G67" s="15"/>
      <c r="H67" s="15"/>
      <c r="I67" s="15"/>
      <c r="J67" s="14">
        <f t="shared" si="5"/>
        <v>0</v>
      </c>
      <c r="K67" s="15"/>
      <c r="L67" s="15"/>
      <c r="M67" s="15"/>
      <c r="N67" s="15"/>
      <c r="O67" s="15"/>
      <c r="P67" s="14">
        <f t="shared" si="0"/>
        <v>188000</v>
      </c>
      <c r="Q67" s="21">
        <f t="shared" si="1"/>
        <v>564000</v>
      </c>
    </row>
    <row r="68" spans="1:17" hidden="1" x14ac:dyDescent="0.2">
      <c r="A68" s="11" t="s">
        <v>166</v>
      </c>
      <c r="B68" s="11" t="s">
        <v>168</v>
      </c>
      <c r="C68" s="12" t="s">
        <v>167</v>
      </c>
      <c r="D68" s="13" t="s">
        <v>169</v>
      </c>
      <c r="E68" s="14">
        <f t="shared" si="4"/>
        <v>0</v>
      </c>
      <c r="F68" s="15"/>
      <c r="G68" s="15"/>
      <c r="H68" s="15"/>
      <c r="I68" s="15"/>
      <c r="J68" s="14">
        <f t="shared" si="5"/>
        <v>0</v>
      </c>
      <c r="K68" s="15"/>
      <c r="L68" s="15"/>
      <c r="M68" s="15"/>
      <c r="N68" s="15"/>
      <c r="O68" s="15"/>
      <c r="P68" s="14">
        <f t="shared" si="0"/>
        <v>0</v>
      </c>
      <c r="Q68" s="21">
        <f t="shared" si="1"/>
        <v>0</v>
      </c>
    </row>
    <row r="69" spans="1:17" ht="25.5" x14ac:dyDescent="0.2">
      <c r="A69" s="11" t="s">
        <v>170</v>
      </c>
      <c r="B69" s="11" t="s">
        <v>172</v>
      </c>
      <c r="C69" s="12" t="s">
        <v>171</v>
      </c>
      <c r="D69" s="13" t="s">
        <v>173</v>
      </c>
      <c r="E69" s="14">
        <f t="shared" si="4"/>
        <v>-320930</v>
      </c>
      <c r="F69" s="15">
        <v>-320930</v>
      </c>
      <c r="G69" s="15">
        <v>-200000</v>
      </c>
      <c r="H69" s="15">
        <v>-36230</v>
      </c>
      <c r="I69" s="15"/>
      <c r="J69" s="14">
        <f t="shared" si="5"/>
        <v>29525</v>
      </c>
      <c r="K69" s="15">
        <v>29525</v>
      </c>
      <c r="L69" s="15"/>
      <c r="M69" s="15"/>
      <c r="N69" s="15"/>
      <c r="O69" s="15">
        <v>29525</v>
      </c>
      <c r="P69" s="14">
        <f t="shared" si="0"/>
        <v>-291405</v>
      </c>
      <c r="Q69" s="21">
        <f t="shared" si="1"/>
        <v>-1080920</v>
      </c>
    </row>
    <row r="70" spans="1:17" x14ac:dyDescent="0.2">
      <c r="A70" s="11" t="s">
        <v>174</v>
      </c>
      <c r="B70" s="11" t="s">
        <v>176</v>
      </c>
      <c r="C70" s="12" t="s">
        <v>175</v>
      </c>
      <c r="D70" s="13" t="s">
        <v>177</v>
      </c>
      <c r="E70" s="14">
        <f t="shared" si="4"/>
        <v>95880</v>
      </c>
      <c r="F70" s="15">
        <v>95880</v>
      </c>
      <c r="G70" s="15"/>
      <c r="H70" s="15"/>
      <c r="I70" s="15"/>
      <c r="J70" s="14">
        <f t="shared" si="5"/>
        <v>0</v>
      </c>
      <c r="K70" s="15"/>
      <c r="L70" s="15"/>
      <c r="M70" s="15"/>
      <c r="N70" s="15"/>
      <c r="O70" s="15"/>
      <c r="P70" s="14">
        <f t="shared" si="0"/>
        <v>95880</v>
      </c>
      <c r="Q70" s="21">
        <f t="shared" si="1"/>
        <v>287640</v>
      </c>
    </row>
    <row r="71" spans="1:17" ht="25.5" hidden="1" x14ac:dyDescent="0.2">
      <c r="A71" s="11" t="s">
        <v>178</v>
      </c>
      <c r="B71" s="11" t="s">
        <v>180</v>
      </c>
      <c r="C71" s="12" t="s">
        <v>179</v>
      </c>
      <c r="D71" s="13" t="s">
        <v>181</v>
      </c>
      <c r="E71" s="14">
        <f t="shared" si="4"/>
        <v>0</v>
      </c>
      <c r="F71" s="15"/>
      <c r="G71" s="15"/>
      <c r="H71" s="15"/>
      <c r="I71" s="15"/>
      <c r="J71" s="14">
        <f t="shared" si="5"/>
        <v>0</v>
      </c>
      <c r="K71" s="15"/>
      <c r="L71" s="15"/>
      <c r="M71" s="15"/>
      <c r="N71" s="15"/>
      <c r="O71" s="15"/>
      <c r="P71" s="14">
        <f t="shared" si="0"/>
        <v>0</v>
      </c>
      <c r="Q71" s="21">
        <f t="shared" si="1"/>
        <v>0</v>
      </c>
    </row>
    <row r="72" spans="1:17" ht="25.5" hidden="1" x14ac:dyDescent="0.2">
      <c r="A72" s="11" t="s">
        <v>182</v>
      </c>
      <c r="B72" s="11" t="s">
        <v>183</v>
      </c>
      <c r="C72" s="12" t="s">
        <v>179</v>
      </c>
      <c r="D72" s="13" t="s">
        <v>184</v>
      </c>
      <c r="E72" s="14">
        <f t="shared" si="4"/>
        <v>0</v>
      </c>
      <c r="F72" s="15"/>
      <c r="G72" s="15"/>
      <c r="H72" s="15"/>
      <c r="I72" s="15"/>
      <c r="J72" s="14">
        <f t="shared" si="5"/>
        <v>0</v>
      </c>
      <c r="K72" s="15"/>
      <c r="L72" s="15"/>
      <c r="M72" s="15"/>
      <c r="N72" s="15"/>
      <c r="O72" s="15"/>
      <c r="P72" s="14">
        <f t="shared" si="0"/>
        <v>0</v>
      </c>
      <c r="Q72" s="21">
        <f t="shared" si="1"/>
        <v>0</v>
      </c>
    </row>
    <row r="73" spans="1:17" ht="25.5" hidden="1" x14ac:dyDescent="0.2">
      <c r="A73" s="11" t="s">
        <v>185</v>
      </c>
      <c r="B73" s="11" t="s">
        <v>186</v>
      </c>
      <c r="C73" s="12" t="s">
        <v>179</v>
      </c>
      <c r="D73" s="13" t="s">
        <v>187</v>
      </c>
      <c r="E73" s="14">
        <f t="shared" si="4"/>
        <v>0</v>
      </c>
      <c r="F73" s="15"/>
      <c r="G73" s="15"/>
      <c r="H73" s="15"/>
      <c r="I73" s="15"/>
      <c r="J73" s="14">
        <f t="shared" si="5"/>
        <v>0</v>
      </c>
      <c r="K73" s="15"/>
      <c r="L73" s="15"/>
      <c r="M73" s="15"/>
      <c r="N73" s="15"/>
      <c r="O73" s="15"/>
      <c r="P73" s="14">
        <f t="shared" si="0"/>
        <v>0</v>
      </c>
      <c r="Q73" s="21">
        <f t="shared" si="1"/>
        <v>0</v>
      </c>
    </row>
    <row r="74" spans="1:17" hidden="1" x14ac:dyDescent="0.2">
      <c r="A74" s="11" t="s">
        <v>188</v>
      </c>
      <c r="B74" s="11" t="s">
        <v>189</v>
      </c>
      <c r="C74" s="12" t="s">
        <v>179</v>
      </c>
      <c r="D74" s="13" t="s">
        <v>190</v>
      </c>
      <c r="E74" s="14">
        <f t="shared" si="4"/>
        <v>0</v>
      </c>
      <c r="F74" s="15"/>
      <c r="G74" s="15"/>
      <c r="H74" s="15"/>
      <c r="I74" s="15"/>
      <c r="J74" s="14">
        <f t="shared" si="5"/>
        <v>0</v>
      </c>
      <c r="K74" s="15"/>
      <c r="L74" s="15"/>
      <c r="M74" s="15"/>
      <c r="N74" s="15"/>
      <c r="O74" s="15"/>
      <c r="P74" s="14">
        <f t="shared" si="0"/>
        <v>0</v>
      </c>
      <c r="Q74" s="21">
        <f t="shared" si="1"/>
        <v>0</v>
      </c>
    </row>
    <row r="75" spans="1:17" ht="38.25" x14ac:dyDescent="0.2">
      <c r="A75" s="11" t="s">
        <v>191</v>
      </c>
      <c r="B75" s="11" t="s">
        <v>192</v>
      </c>
      <c r="C75" s="12" t="s">
        <v>179</v>
      </c>
      <c r="D75" s="13" t="s">
        <v>193</v>
      </c>
      <c r="E75" s="14">
        <f t="shared" si="4"/>
        <v>-312500</v>
      </c>
      <c r="F75" s="15">
        <v>-312500</v>
      </c>
      <c r="G75" s="15">
        <v>-243000</v>
      </c>
      <c r="H75" s="15">
        <v>-9500</v>
      </c>
      <c r="I75" s="15"/>
      <c r="J75" s="14">
        <f t="shared" si="5"/>
        <v>0</v>
      </c>
      <c r="K75" s="15"/>
      <c r="L75" s="15"/>
      <c r="M75" s="15"/>
      <c r="N75" s="15"/>
      <c r="O75" s="15"/>
      <c r="P75" s="14">
        <f t="shared" si="0"/>
        <v>-312500</v>
      </c>
      <c r="Q75" s="21">
        <f t="shared" si="1"/>
        <v>-1190000</v>
      </c>
    </row>
    <row r="76" spans="1:17" ht="51" hidden="1" x14ac:dyDescent="0.2">
      <c r="A76" s="11">
        <v>6116083</v>
      </c>
      <c r="B76" s="11">
        <v>6083</v>
      </c>
      <c r="C76" s="12" t="s">
        <v>0</v>
      </c>
      <c r="D76" s="13" t="s">
        <v>1</v>
      </c>
      <c r="E76" s="14">
        <f>F76+I76</f>
        <v>0</v>
      </c>
      <c r="F76" s="15"/>
      <c r="G76" s="15"/>
      <c r="H76" s="15"/>
      <c r="I76" s="15"/>
      <c r="J76" s="14">
        <f>L76+O76</f>
        <v>0</v>
      </c>
      <c r="K76" s="15"/>
      <c r="L76" s="15"/>
      <c r="M76" s="15"/>
      <c r="N76" s="15"/>
      <c r="O76" s="15"/>
      <c r="P76" s="14">
        <f>E76+J76</f>
        <v>0</v>
      </c>
      <c r="Q76" s="21">
        <f>SUM(E76:P76)</f>
        <v>0</v>
      </c>
    </row>
    <row r="77" spans="1:17" x14ac:dyDescent="0.2">
      <c r="A77" s="11" t="s">
        <v>194</v>
      </c>
      <c r="B77" s="11" t="s">
        <v>196</v>
      </c>
      <c r="C77" s="12" t="s">
        <v>195</v>
      </c>
      <c r="D77" s="13" t="s">
        <v>197</v>
      </c>
      <c r="E77" s="14">
        <f t="shared" si="4"/>
        <v>0</v>
      </c>
      <c r="F77" s="15"/>
      <c r="G77" s="15"/>
      <c r="H77" s="15"/>
      <c r="I77" s="15"/>
      <c r="J77" s="14">
        <f t="shared" si="5"/>
        <v>-721500</v>
      </c>
      <c r="K77" s="15">
        <v>-721500</v>
      </c>
      <c r="L77" s="15"/>
      <c r="M77" s="15"/>
      <c r="N77" s="15"/>
      <c r="O77" s="15">
        <v>-721500</v>
      </c>
      <c r="P77" s="14">
        <f t="shared" si="0"/>
        <v>-721500</v>
      </c>
      <c r="Q77" s="21">
        <f t="shared" si="1"/>
        <v>-2886000</v>
      </c>
    </row>
    <row r="78" spans="1:17" hidden="1" x14ac:dyDescent="0.2">
      <c r="A78" s="11" t="s">
        <v>301</v>
      </c>
      <c r="B78" s="11" t="s">
        <v>302</v>
      </c>
      <c r="C78" s="12" t="s">
        <v>195</v>
      </c>
      <c r="D78" s="13" t="s">
        <v>303</v>
      </c>
      <c r="E78" s="14">
        <f t="shared" si="4"/>
        <v>0</v>
      </c>
      <c r="F78" s="15"/>
      <c r="G78" s="15"/>
      <c r="H78" s="15"/>
      <c r="I78" s="15"/>
      <c r="J78" s="14">
        <f t="shared" si="5"/>
        <v>0</v>
      </c>
      <c r="K78" s="15"/>
      <c r="L78" s="15"/>
      <c r="M78" s="15"/>
      <c r="N78" s="15"/>
      <c r="O78" s="15"/>
      <c r="P78" s="14">
        <f t="shared" si="0"/>
        <v>0</v>
      </c>
      <c r="Q78" s="21">
        <f t="shared" si="1"/>
        <v>0</v>
      </c>
    </row>
    <row r="79" spans="1:17" hidden="1" x14ac:dyDescent="0.2">
      <c r="A79" s="11" t="s">
        <v>428</v>
      </c>
      <c r="B79" s="11" t="s">
        <v>429</v>
      </c>
      <c r="C79" s="12" t="s">
        <v>195</v>
      </c>
      <c r="D79" s="13" t="s">
        <v>430</v>
      </c>
      <c r="E79" s="14">
        <f>F79+I79</f>
        <v>0</v>
      </c>
      <c r="F79" s="15"/>
      <c r="G79" s="15"/>
      <c r="H79" s="15"/>
      <c r="I79" s="15"/>
      <c r="J79" s="14">
        <f>L79+O79</f>
        <v>0</v>
      </c>
      <c r="K79" s="15"/>
      <c r="L79" s="15"/>
      <c r="M79" s="15"/>
      <c r="N79" s="15"/>
      <c r="O79" s="15"/>
      <c r="P79" s="14">
        <f>E79+J79</f>
        <v>0</v>
      </c>
      <c r="Q79" s="21">
        <f>SUM(E79:P79)</f>
        <v>0</v>
      </c>
    </row>
    <row r="80" spans="1:17" x14ac:dyDescent="0.2">
      <c r="A80" s="11" t="s">
        <v>7</v>
      </c>
      <c r="B80" s="11">
        <v>7324</v>
      </c>
      <c r="C80" s="12" t="s">
        <v>195</v>
      </c>
      <c r="D80" s="13" t="s">
        <v>6</v>
      </c>
      <c r="E80" s="14">
        <f>F80+I80</f>
        <v>0</v>
      </c>
      <c r="F80" s="15"/>
      <c r="G80" s="15"/>
      <c r="H80" s="15"/>
      <c r="I80" s="15"/>
      <c r="J80" s="14">
        <f>L80+O80</f>
        <v>-2359</v>
      </c>
      <c r="K80" s="15">
        <v>-2359</v>
      </c>
      <c r="L80" s="15"/>
      <c r="M80" s="15"/>
      <c r="N80" s="15"/>
      <c r="O80" s="15">
        <v>-2359</v>
      </c>
      <c r="P80" s="14">
        <f>E80+J80</f>
        <v>-2359</v>
      </c>
      <c r="Q80" s="21"/>
    </row>
    <row r="81" spans="1:17" ht="25.5" x14ac:dyDescent="0.2">
      <c r="A81" s="11" t="s">
        <v>532</v>
      </c>
      <c r="B81" s="11">
        <v>7325</v>
      </c>
      <c r="C81" s="12" t="s">
        <v>195</v>
      </c>
      <c r="D81" s="13" t="s">
        <v>533</v>
      </c>
      <c r="E81" s="14">
        <f>F81+I81</f>
        <v>0</v>
      </c>
      <c r="F81" s="15"/>
      <c r="G81" s="15"/>
      <c r="H81" s="15"/>
      <c r="I81" s="15"/>
      <c r="J81" s="14">
        <f>L81+O81</f>
        <v>300000</v>
      </c>
      <c r="K81" s="15">
        <v>300000</v>
      </c>
      <c r="L81" s="15"/>
      <c r="M81" s="15"/>
      <c r="N81" s="15"/>
      <c r="O81" s="15">
        <v>300000</v>
      </c>
      <c r="P81" s="14">
        <f>E81+J81</f>
        <v>300000</v>
      </c>
      <c r="Q81" s="21"/>
    </row>
    <row r="82" spans="1:17" ht="25.5" hidden="1" x14ac:dyDescent="0.2">
      <c r="A82" s="11" t="s">
        <v>198</v>
      </c>
      <c r="B82" s="11" t="s">
        <v>200</v>
      </c>
      <c r="C82" s="12" t="s">
        <v>199</v>
      </c>
      <c r="D82" s="13" t="s">
        <v>201</v>
      </c>
      <c r="E82" s="14">
        <f t="shared" si="4"/>
        <v>0</v>
      </c>
      <c r="F82" s="15"/>
      <c r="G82" s="15"/>
      <c r="H82" s="15"/>
      <c r="I82" s="15"/>
      <c r="J82" s="14">
        <f t="shared" si="5"/>
        <v>0</v>
      </c>
      <c r="K82" s="15"/>
      <c r="L82" s="15"/>
      <c r="M82" s="15"/>
      <c r="N82" s="15"/>
      <c r="O82" s="15"/>
      <c r="P82" s="14">
        <f t="shared" si="0"/>
        <v>0</v>
      </c>
      <c r="Q82" s="21">
        <f t="shared" si="1"/>
        <v>0</v>
      </c>
    </row>
    <row r="83" spans="1:17" ht="25.5" hidden="1" x14ac:dyDescent="0.2">
      <c r="A83" s="11" t="s">
        <v>307</v>
      </c>
      <c r="B83" s="11" t="s">
        <v>308</v>
      </c>
      <c r="C83" s="12" t="s">
        <v>199</v>
      </c>
      <c r="D83" s="13" t="s">
        <v>309</v>
      </c>
      <c r="E83" s="14">
        <f>F83+I83</f>
        <v>0</v>
      </c>
      <c r="F83" s="15"/>
      <c r="G83" s="15"/>
      <c r="H83" s="15"/>
      <c r="I83" s="15"/>
      <c r="J83" s="14">
        <f>L83+O83</f>
        <v>0</v>
      </c>
      <c r="K83" s="15"/>
      <c r="L83" s="15"/>
      <c r="M83" s="15"/>
      <c r="N83" s="15"/>
      <c r="O83" s="15"/>
      <c r="P83" s="14">
        <f>E83+J83</f>
        <v>0</v>
      </c>
      <c r="Q83" s="21">
        <f t="shared" si="1"/>
        <v>0</v>
      </c>
    </row>
    <row r="84" spans="1:17" ht="25.5" x14ac:dyDescent="0.2">
      <c r="A84" s="5" t="s">
        <v>202</v>
      </c>
      <c r="B84" s="6"/>
      <c r="C84" s="7"/>
      <c r="D84" s="8" t="s">
        <v>236</v>
      </c>
      <c r="E84" s="14">
        <f t="shared" si="4"/>
        <v>242187</v>
      </c>
      <c r="F84" s="10">
        <f>F85</f>
        <v>238587</v>
      </c>
      <c r="G84" s="10">
        <f>G85</f>
        <v>-187514</v>
      </c>
      <c r="H84" s="10">
        <f>H85</f>
        <v>0</v>
      </c>
      <c r="I84" s="10">
        <f>I85</f>
        <v>3600</v>
      </c>
      <c r="J84" s="9">
        <f>K84+L84</f>
        <v>19980</v>
      </c>
      <c r="K84" s="10">
        <f>K85</f>
        <v>19980</v>
      </c>
      <c r="L84" s="10">
        <f>L85</f>
        <v>0</v>
      </c>
      <c r="M84" s="10">
        <f>M85</f>
        <v>0</v>
      </c>
      <c r="N84" s="10">
        <f>N85</f>
        <v>0</v>
      </c>
      <c r="O84" s="10">
        <f>O85</f>
        <v>19980</v>
      </c>
      <c r="P84" s="9">
        <f t="shared" ref="P84:P99" si="6">E84+J84</f>
        <v>262167</v>
      </c>
      <c r="Q84" s="21">
        <f t="shared" si="1"/>
        <v>618967</v>
      </c>
    </row>
    <row r="85" spans="1:17" ht="25.5" x14ac:dyDescent="0.2">
      <c r="A85" s="5" t="s">
        <v>203</v>
      </c>
      <c r="B85" s="6"/>
      <c r="C85" s="7"/>
      <c r="D85" s="8" t="s">
        <v>236</v>
      </c>
      <c r="E85" s="14">
        <f>SUM(E86:E95)</f>
        <v>242187</v>
      </c>
      <c r="F85" s="10">
        <f>SUM(F86:F97)</f>
        <v>238587</v>
      </c>
      <c r="G85" s="10">
        <f>SUM(G86:G97)</f>
        <v>-187514</v>
      </c>
      <c r="H85" s="10">
        <f>SUM(H86:H97)</f>
        <v>0</v>
      </c>
      <c r="I85" s="10">
        <f>SUM(I86:I97)</f>
        <v>3600</v>
      </c>
      <c r="J85" s="9">
        <f>K85+L85</f>
        <v>19980</v>
      </c>
      <c r="K85" s="10">
        <f>SUM(K86:K97)</f>
        <v>19980</v>
      </c>
      <c r="L85" s="10">
        <f>SUM(L86:L97)</f>
        <v>0</v>
      </c>
      <c r="M85" s="10">
        <f>SUM(M86:M97)</f>
        <v>0</v>
      </c>
      <c r="N85" s="10">
        <f>SUM(N86:N97)</f>
        <v>0</v>
      </c>
      <c r="O85" s="10">
        <f>SUM(O86:O97)</f>
        <v>19980</v>
      </c>
      <c r="P85" s="9">
        <f t="shared" si="6"/>
        <v>262167</v>
      </c>
      <c r="Q85" s="21">
        <f t="shared" si="1"/>
        <v>618967</v>
      </c>
    </row>
    <row r="86" spans="1:17" ht="25.5" x14ac:dyDescent="0.2">
      <c r="A86" s="11" t="s">
        <v>204</v>
      </c>
      <c r="B86" s="11" t="s">
        <v>67</v>
      </c>
      <c r="C86" s="12" t="s">
        <v>37</v>
      </c>
      <c r="D86" s="13" t="s">
        <v>235</v>
      </c>
      <c r="E86" s="14">
        <f>F86+I86</f>
        <v>146230</v>
      </c>
      <c r="F86" s="15">
        <v>146230</v>
      </c>
      <c r="G86" s="15">
        <v>78780</v>
      </c>
      <c r="H86" s="15"/>
      <c r="I86" s="15"/>
      <c r="J86" s="14">
        <f t="shared" si="5"/>
        <v>0</v>
      </c>
      <c r="K86" s="15"/>
      <c r="L86" s="15"/>
      <c r="M86" s="15"/>
      <c r="N86" s="15"/>
      <c r="O86" s="15"/>
      <c r="P86" s="14">
        <f t="shared" si="6"/>
        <v>146230</v>
      </c>
      <c r="Q86" s="21">
        <f t="shared" si="1"/>
        <v>517470</v>
      </c>
    </row>
    <row r="87" spans="1:17" hidden="1" x14ac:dyDescent="0.2">
      <c r="A87" s="41" t="s">
        <v>256</v>
      </c>
      <c r="B87" s="11" t="s">
        <v>45</v>
      </c>
      <c r="C87" s="12" t="s">
        <v>44</v>
      </c>
      <c r="D87" s="13" t="s">
        <v>46</v>
      </c>
      <c r="E87" s="14">
        <f>F87+I87</f>
        <v>0</v>
      </c>
      <c r="F87" s="15"/>
      <c r="G87" s="15"/>
      <c r="H87" s="15"/>
      <c r="I87" s="15"/>
      <c r="J87" s="14">
        <f t="shared" ref="J87:J97" si="7">L87+O87</f>
        <v>0</v>
      </c>
      <c r="K87" s="15"/>
      <c r="L87" s="15"/>
      <c r="M87" s="15"/>
      <c r="N87" s="15"/>
      <c r="O87" s="15"/>
      <c r="P87" s="14">
        <f t="shared" si="6"/>
        <v>0</v>
      </c>
      <c r="Q87" s="21">
        <f t="shared" si="1"/>
        <v>0</v>
      </c>
    </row>
    <row r="88" spans="1:17" ht="25.5" x14ac:dyDescent="0.2">
      <c r="A88" s="41" t="s">
        <v>205</v>
      </c>
      <c r="B88" s="11" t="s">
        <v>207</v>
      </c>
      <c r="C88" s="12" t="s">
        <v>206</v>
      </c>
      <c r="D88" s="13" t="s">
        <v>208</v>
      </c>
      <c r="E88" s="14">
        <f t="shared" ref="E88:E95" si="8">F88+I88</f>
        <v>29785</v>
      </c>
      <c r="F88" s="15">
        <v>29785</v>
      </c>
      <c r="G88" s="15"/>
      <c r="H88" s="15"/>
      <c r="I88" s="15"/>
      <c r="J88" s="14">
        <f t="shared" si="7"/>
        <v>0</v>
      </c>
      <c r="K88" s="15"/>
      <c r="L88" s="15"/>
      <c r="M88" s="15"/>
      <c r="N88" s="15"/>
      <c r="O88" s="15"/>
      <c r="P88" s="14">
        <f t="shared" si="6"/>
        <v>29785</v>
      </c>
      <c r="Q88" s="21">
        <f t="shared" si="1"/>
        <v>89355</v>
      </c>
    </row>
    <row r="89" spans="1:17" ht="25.5" x14ac:dyDescent="0.2">
      <c r="A89" s="41">
        <v>1216017</v>
      </c>
      <c r="B89" s="11">
        <v>6017</v>
      </c>
      <c r="C89" s="12" t="s">
        <v>206</v>
      </c>
      <c r="D89" s="13" t="s">
        <v>5</v>
      </c>
      <c r="E89" s="14">
        <f t="shared" si="8"/>
        <v>13000</v>
      </c>
      <c r="F89" s="15">
        <v>13000</v>
      </c>
      <c r="G89" s="15"/>
      <c r="H89" s="15"/>
      <c r="I89" s="15"/>
      <c r="J89" s="14">
        <f t="shared" si="7"/>
        <v>0</v>
      </c>
      <c r="K89" s="15"/>
      <c r="L89" s="15"/>
      <c r="M89" s="15"/>
      <c r="N89" s="15"/>
      <c r="O89" s="15"/>
      <c r="P89" s="14">
        <f t="shared" si="6"/>
        <v>13000</v>
      </c>
      <c r="Q89" s="21"/>
    </row>
    <row r="90" spans="1:17" x14ac:dyDescent="0.2">
      <c r="A90" s="41" t="s">
        <v>209</v>
      </c>
      <c r="B90" s="11" t="s">
        <v>210</v>
      </c>
      <c r="C90" s="12" t="s">
        <v>206</v>
      </c>
      <c r="D90" s="13" t="s">
        <v>211</v>
      </c>
      <c r="E90" s="14">
        <f t="shared" si="8"/>
        <v>6372</v>
      </c>
      <c r="F90" s="15">
        <v>6372</v>
      </c>
      <c r="G90" s="15">
        <v>-266294</v>
      </c>
      <c r="H90" s="15"/>
      <c r="I90" s="15"/>
      <c r="J90" s="14">
        <f t="shared" si="7"/>
        <v>0</v>
      </c>
      <c r="K90" s="15"/>
      <c r="L90" s="15"/>
      <c r="M90" s="15"/>
      <c r="N90" s="15"/>
      <c r="O90" s="15"/>
      <c r="P90" s="14">
        <f t="shared" si="6"/>
        <v>6372</v>
      </c>
      <c r="Q90" s="21">
        <f t="shared" ref="Q90:Q104" si="9">SUM(E90:P90)</f>
        <v>-247178</v>
      </c>
    </row>
    <row r="91" spans="1:17" x14ac:dyDescent="0.2">
      <c r="A91" s="41">
        <v>1217130</v>
      </c>
      <c r="B91" s="11">
        <v>7130</v>
      </c>
      <c r="C91" s="12" t="s">
        <v>212</v>
      </c>
      <c r="D91" s="13" t="s">
        <v>214</v>
      </c>
      <c r="E91" s="14">
        <f t="shared" si="8"/>
        <v>3600</v>
      </c>
      <c r="F91" s="15"/>
      <c r="G91" s="15"/>
      <c r="H91" s="15"/>
      <c r="I91" s="15">
        <v>3600</v>
      </c>
      <c r="J91" s="14">
        <f t="shared" si="7"/>
        <v>0</v>
      </c>
      <c r="K91" s="15"/>
      <c r="L91" s="15"/>
      <c r="M91" s="15"/>
      <c r="N91" s="15"/>
      <c r="O91" s="15"/>
      <c r="P91" s="14">
        <f t="shared" si="6"/>
        <v>3600</v>
      </c>
      <c r="Q91" s="21"/>
    </row>
    <row r="92" spans="1:17" hidden="1" x14ac:dyDescent="0.2">
      <c r="A92" s="41" t="s">
        <v>319</v>
      </c>
      <c r="B92" s="11" t="s">
        <v>320</v>
      </c>
      <c r="C92" s="12" t="s">
        <v>195</v>
      </c>
      <c r="D92" s="13" t="s">
        <v>321</v>
      </c>
      <c r="E92" s="14">
        <f t="shared" si="8"/>
        <v>0</v>
      </c>
      <c r="F92" s="15"/>
      <c r="G92" s="15"/>
      <c r="H92" s="15"/>
      <c r="I92" s="15"/>
      <c r="J92" s="14">
        <f t="shared" si="7"/>
        <v>0</v>
      </c>
      <c r="K92" s="15"/>
      <c r="L92" s="15"/>
      <c r="M92" s="15"/>
      <c r="N92" s="15"/>
      <c r="O92" s="15"/>
      <c r="P92" s="14">
        <f t="shared" si="6"/>
        <v>0</v>
      </c>
      <c r="Q92" s="21">
        <f t="shared" si="9"/>
        <v>0</v>
      </c>
    </row>
    <row r="93" spans="1:17" ht="25.5" x14ac:dyDescent="0.2">
      <c r="A93" s="41" t="s">
        <v>215</v>
      </c>
      <c r="B93" s="11" t="s">
        <v>217</v>
      </c>
      <c r="C93" s="12" t="s">
        <v>216</v>
      </c>
      <c r="D93" s="13" t="s">
        <v>218</v>
      </c>
      <c r="E93" s="14">
        <f t="shared" si="8"/>
        <v>-10000</v>
      </c>
      <c r="F93" s="15">
        <v>-10000</v>
      </c>
      <c r="G93" s="15"/>
      <c r="H93" s="15"/>
      <c r="I93" s="15"/>
      <c r="J93" s="14">
        <f t="shared" si="7"/>
        <v>0</v>
      </c>
      <c r="K93" s="15"/>
      <c r="L93" s="15"/>
      <c r="M93" s="15"/>
      <c r="N93" s="15"/>
      <c r="O93" s="15"/>
      <c r="P93" s="14">
        <f t="shared" si="6"/>
        <v>-10000</v>
      </c>
      <c r="Q93" s="21">
        <f t="shared" si="9"/>
        <v>-30000</v>
      </c>
    </row>
    <row r="94" spans="1:17" x14ac:dyDescent="0.2">
      <c r="A94" s="41" t="s">
        <v>219</v>
      </c>
      <c r="B94" s="11" t="s">
        <v>220</v>
      </c>
      <c r="C94" s="12" t="s">
        <v>199</v>
      </c>
      <c r="D94" s="13" t="s">
        <v>221</v>
      </c>
      <c r="E94" s="14">
        <f t="shared" si="8"/>
        <v>0</v>
      </c>
      <c r="F94" s="15"/>
      <c r="G94" s="15"/>
      <c r="H94" s="15"/>
      <c r="I94" s="15"/>
      <c r="J94" s="14">
        <f>L94+O94</f>
        <v>19980</v>
      </c>
      <c r="K94" s="15">
        <v>19980</v>
      </c>
      <c r="L94" s="15"/>
      <c r="M94" s="15"/>
      <c r="N94" s="15"/>
      <c r="O94" s="15">
        <v>19980</v>
      </c>
      <c r="P94" s="14">
        <f>E94+J94</f>
        <v>19980</v>
      </c>
      <c r="Q94" s="21">
        <f t="shared" si="9"/>
        <v>79920</v>
      </c>
    </row>
    <row r="95" spans="1:17" ht="25.5" x14ac:dyDescent="0.2">
      <c r="A95" s="41" t="s">
        <v>222</v>
      </c>
      <c r="B95" s="11" t="s">
        <v>223</v>
      </c>
      <c r="C95" s="12" t="s">
        <v>51</v>
      </c>
      <c r="D95" s="13" t="s">
        <v>224</v>
      </c>
      <c r="E95" s="14">
        <f t="shared" si="8"/>
        <v>53200</v>
      </c>
      <c r="F95" s="15">
        <v>53200</v>
      </c>
      <c r="G95" s="15"/>
      <c r="H95" s="15"/>
      <c r="I95" s="15"/>
      <c r="J95" s="14">
        <f t="shared" si="7"/>
        <v>0</v>
      </c>
      <c r="K95" s="15"/>
      <c r="L95" s="15"/>
      <c r="M95" s="15"/>
      <c r="N95" s="15"/>
      <c r="O95" s="15"/>
      <c r="P95" s="14">
        <f t="shared" si="6"/>
        <v>53200</v>
      </c>
      <c r="Q95" s="21">
        <f t="shared" si="9"/>
        <v>159600</v>
      </c>
    </row>
    <row r="96" spans="1:17" hidden="1" x14ac:dyDescent="0.2">
      <c r="A96" s="41" t="s">
        <v>255</v>
      </c>
      <c r="B96" s="11" t="s">
        <v>52</v>
      </c>
      <c r="C96" s="12" t="s">
        <v>51</v>
      </c>
      <c r="D96" s="13" t="s">
        <v>53</v>
      </c>
      <c r="E96" s="14">
        <f>F96+I96</f>
        <v>0</v>
      </c>
      <c r="F96" s="15"/>
      <c r="G96" s="15"/>
      <c r="H96" s="15"/>
      <c r="I96" s="15"/>
      <c r="J96" s="14">
        <f t="shared" si="7"/>
        <v>0</v>
      </c>
      <c r="K96" s="15"/>
      <c r="L96" s="15"/>
      <c r="M96" s="15"/>
      <c r="N96" s="15"/>
      <c r="O96" s="15"/>
      <c r="P96" s="14">
        <f t="shared" si="6"/>
        <v>0</v>
      </c>
      <c r="Q96" s="21">
        <f t="shared" si="9"/>
        <v>0</v>
      </c>
    </row>
    <row r="97" spans="1:17" hidden="1" x14ac:dyDescent="0.2">
      <c r="A97" s="41" t="s">
        <v>250</v>
      </c>
      <c r="B97" s="11" t="s">
        <v>251</v>
      </c>
      <c r="C97" s="12" t="s">
        <v>252</v>
      </c>
      <c r="D97" s="13" t="s">
        <v>253</v>
      </c>
      <c r="E97" s="14">
        <f>F97+I97</f>
        <v>0</v>
      </c>
      <c r="F97" s="15"/>
      <c r="G97" s="15"/>
      <c r="H97" s="15"/>
      <c r="I97" s="15"/>
      <c r="J97" s="14">
        <f t="shared" si="7"/>
        <v>0</v>
      </c>
      <c r="K97" s="15"/>
      <c r="L97" s="15"/>
      <c r="M97" s="15"/>
      <c r="N97" s="15"/>
      <c r="O97" s="15"/>
      <c r="P97" s="14">
        <f t="shared" si="6"/>
        <v>0</v>
      </c>
      <c r="Q97" s="21">
        <f t="shared" si="9"/>
        <v>0</v>
      </c>
    </row>
    <row r="98" spans="1:17" x14ac:dyDescent="0.2">
      <c r="A98" s="42" t="s">
        <v>225</v>
      </c>
      <c r="B98" s="6"/>
      <c r="C98" s="7"/>
      <c r="D98" s="8" t="s">
        <v>237</v>
      </c>
      <c r="E98" s="9">
        <f>E99</f>
        <v>135493.5</v>
      </c>
      <c r="F98" s="10">
        <f>F99</f>
        <v>35493.5</v>
      </c>
      <c r="G98" s="10">
        <f>G99</f>
        <v>35690</v>
      </c>
      <c r="H98" s="10">
        <f>H99</f>
        <v>0</v>
      </c>
      <c r="I98" s="10">
        <f>I99</f>
        <v>100000</v>
      </c>
      <c r="J98" s="9">
        <f>K98+L98</f>
        <v>0</v>
      </c>
      <c r="K98" s="10">
        <f>K99</f>
        <v>0</v>
      </c>
      <c r="L98" s="10">
        <f>L99</f>
        <v>0</v>
      </c>
      <c r="M98" s="10">
        <f>M99</f>
        <v>0</v>
      </c>
      <c r="N98" s="10">
        <f>N99</f>
        <v>0</v>
      </c>
      <c r="O98" s="10">
        <f>O99</f>
        <v>0</v>
      </c>
      <c r="P98" s="9">
        <f t="shared" si="6"/>
        <v>135493.5</v>
      </c>
      <c r="Q98" s="21">
        <f t="shared" si="9"/>
        <v>442170.5</v>
      </c>
    </row>
    <row r="99" spans="1:17" x14ac:dyDescent="0.2">
      <c r="A99" s="5" t="s">
        <v>226</v>
      </c>
      <c r="B99" s="6"/>
      <c r="C99" s="7"/>
      <c r="D99" s="8" t="s">
        <v>237</v>
      </c>
      <c r="E99" s="9">
        <f>E100+E101+E103+E102</f>
        <v>135493.5</v>
      </c>
      <c r="F99" s="10">
        <f>F100+F101+F103+F102</f>
        <v>35493.5</v>
      </c>
      <c r="G99" s="10">
        <f>G100+G101+G103+G102</f>
        <v>35690</v>
      </c>
      <c r="H99" s="10">
        <f>H100+H101+H103+H102</f>
        <v>0</v>
      </c>
      <c r="I99" s="10">
        <f>I100+I101+I103+I102</f>
        <v>100000</v>
      </c>
      <c r="J99" s="9">
        <f>K99+L99</f>
        <v>0</v>
      </c>
      <c r="K99" s="10">
        <f>K100+K101+K103+K102</f>
        <v>0</v>
      </c>
      <c r="L99" s="10">
        <f>L100+L101+L103+L102</f>
        <v>0</v>
      </c>
      <c r="M99" s="10">
        <f>M100+M101+M103+M102</f>
        <v>0</v>
      </c>
      <c r="N99" s="10">
        <f>N100+N101+N103+N102</f>
        <v>0</v>
      </c>
      <c r="O99" s="10">
        <f>O100+O101+O103+O102</f>
        <v>0</v>
      </c>
      <c r="P99" s="9">
        <f t="shared" si="6"/>
        <v>135493.5</v>
      </c>
      <c r="Q99" s="21">
        <f t="shared" si="9"/>
        <v>442170.5</v>
      </c>
    </row>
    <row r="100" spans="1:17" ht="25.5" x14ac:dyDescent="0.2">
      <c r="A100" s="11" t="s">
        <v>227</v>
      </c>
      <c r="B100" s="11" t="s">
        <v>67</v>
      </c>
      <c r="C100" s="12" t="s">
        <v>37</v>
      </c>
      <c r="D100" s="13" t="s">
        <v>238</v>
      </c>
      <c r="E100" s="14">
        <f>F100+I100</f>
        <v>43859</v>
      </c>
      <c r="F100" s="15">
        <v>43859</v>
      </c>
      <c r="G100" s="15">
        <v>35690</v>
      </c>
      <c r="H100" s="15"/>
      <c r="I100" s="15"/>
      <c r="J100" s="14">
        <f>L100+O100</f>
        <v>0</v>
      </c>
      <c r="K100" s="15"/>
      <c r="L100" s="15"/>
      <c r="M100" s="15"/>
      <c r="N100" s="15"/>
      <c r="O100" s="15"/>
      <c r="P100" s="9">
        <f>E100+J100</f>
        <v>43859</v>
      </c>
      <c r="Q100" s="21">
        <f t="shared" si="9"/>
        <v>167267</v>
      </c>
    </row>
    <row r="101" spans="1:17" hidden="1" x14ac:dyDescent="0.2">
      <c r="A101" s="11" t="s">
        <v>228</v>
      </c>
      <c r="B101" s="11" t="s">
        <v>229</v>
      </c>
      <c r="C101" s="12" t="s">
        <v>41</v>
      </c>
      <c r="D101" s="13" t="s">
        <v>230</v>
      </c>
      <c r="E101" s="14"/>
      <c r="F101" s="15"/>
      <c r="G101" s="15"/>
      <c r="H101" s="15"/>
      <c r="I101" s="15"/>
      <c r="J101" s="14">
        <f>L101+O101</f>
        <v>0</v>
      </c>
      <c r="K101" s="15"/>
      <c r="L101" s="15"/>
      <c r="M101" s="15"/>
      <c r="N101" s="15"/>
      <c r="O101" s="15"/>
      <c r="P101" s="9">
        <f>E101+J101</f>
        <v>0</v>
      </c>
      <c r="Q101" s="21">
        <f t="shared" si="9"/>
        <v>0</v>
      </c>
    </row>
    <row r="102" spans="1:17" x14ac:dyDescent="0.2">
      <c r="A102" s="11" t="s">
        <v>327</v>
      </c>
      <c r="B102" s="11">
        <v>9770</v>
      </c>
      <c r="C102" s="12" t="s">
        <v>42</v>
      </c>
      <c r="D102" s="13" t="s">
        <v>310</v>
      </c>
      <c r="E102" s="14">
        <f>F102+I102</f>
        <v>-8365.5</v>
      </c>
      <c r="F102" s="15">
        <v>-8365.5</v>
      </c>
      <c r="G102" s="15"/>
      <c r="H102" s="15"/>
      <c r="I102" s="15"/>
      <c r="J102" s="14">
        <f>L102+O102</f>
        <v>0</v>
      </c>
      <c r="K102" s="15"/>
      <c r="L102" s="15"/>
      <c r="M102" s="15"/>
      <c r="N102" s="15"/>
      <c r="O102" s="15"/>
      <c r="P102" s="9">
        <f>E102+J102</f>
        <v>-8365.5</v>
      </c>
      <c r="Q102" s="21">
        <f t="shared" si="9"/>
        <v>-25096.5</v>
      </c>
    </row>
    <row r="103" spans="1:17" ht="25.5" x14ac:dyDescent="0.2">
      <c r="A103" s="11" t="s">
        <v>300</v>
      </c>
      <c r="B103" s="11">
        <v>9800</v>
      </c>
      <c r="C103" s="12" t="s">
        <v>42</v>
      </c>
      <c r="D103" s="13" t="s">
        <v>298</v>
      </c>
      <c r="E103" s="14">
        <f>F103+I103</f>
        <v>100000</v>
      </c>
      <c r="F103" s="15"/>
      <c r="G103" s="15"/>
      <c r="H103" s="15"/>
      <c r="I103" s="15">
        <v>100000</v>
      </c>
      <c r="J103" s="14">
        <f>L103+O103</f>
        <v>0</v>
      </c>
      <c r="K103" s="15"/>
      <c r="L103" s="15"/>
      <c r="M103" s="15"/>
      <c r="N103" s="15"/>
      <c r="O103" s="15"/>
      <c r="P103" s="9">
        <f>E103+J103</f>
        <v>100000</v>
      </c>
      <c r="Q103" s="21">
        <f t="shared" si="9"/>
        <v>300000</v>
      </c>
    </row>
    <row r="104" spans="1:17" x14ac:dyDescent="0.2">
      <c r="A104" s="16" t="s">
        <v>231</v>
      </c>
      <c r="B104" s="17" t="s">
        <v>231</v>
      </c>
      <c r="C104" s="18" t="s">
        <v>231</v>
      </c>
      <c r="D104" s="19" t="s">
        <v>232</v>
      </c>
      <c r="E104" s="9">
        <f>E13+E27+E84+E98</f>
        <v>4994259</v>
      </c>
      <c r="F104" s="9">
        <f>F13+F27+F84+F98</f>
        <v>4890659</v>
      </c>
      <c r="G104" s="9">
        <f>G13+G27+G84+G98</f>
        <v>1010425</v>
      </c>
      <c r="H104" s="9">
        <f>H13+H27+H84+H98</f>
        <v>98080</v>
      </c>
      <c r="I104" s="9">
        <f>I13+I27+I84+I98</f>
        <v>103600</v>
      </c>
      <c r="J104" s="9">
        <f>K104+L104</f>
        <v>-431151</v>
      </c>
      <c r="K104" s="9">
        <f t="shared" ref="K104:P104" si="10">K13+K27+K84+K98</f>
        <v>-431151</v>
      </c>
      <c r="L104" s="9">
        <f t="shared" si="10"/>
        <v>0</v>
      </c>
      <c r="M104" s="9">
        <f t="shared" si="10"/>
        <v>0</v>
      </c>
      <c r="N104" s="9">
        <f t="shared" si="10"/>
        <v>0</v>
      </c>
      <c r="O104" s="9">
        <f t="shared" si="10"/>
        <v>-431151</v>
      </c>
      <c r="P104" s="9">
        <f t="shared" si="10"/>
        <v>4563108</v>
      </c>
      <c r="Q104" s="21">
        <f t="shared" si="9"/>
        <v>14366678</v>
      </c>
    </row>
    <row r="105" spans="1:17" x14ac:dyDescent="0.2">
      <c r="E105" s="21"/>
    </row>
    <row r="106" spans="1:17" x14ac:dyDescent="0.2">
      <c r="B106" s="2" t="s">
        <v>16</v>
      </c>
      <c r="I106" s="2"/>
      <c r="J106" s="2" t="s">
        <v>17</v>
      </c>
      <c r="P106" s="21"/>
    </row>
    <row r="107" spans="1:17" x14ac:dyDescent="0.2">
      <c r="B107" s="2"/>
      <c r="J107" s="2"/>
    </row>
    <row r="108" spans="1:17" x14ac:dyDescent="0.2">
      <c r="B108" s="2" t="s">
        <v>536</v>
      </c>
      <c r="J108" s="2" t="s">
        <v>537</v>
      </c>
    </row>
    <row r="109" spans="1:17" x14ac:dyDescent="0.2">
      <c r="P109" s="52">
        <f>P104-'дод 2'!C23-'дод 1'!C112</f>
        <v>0</v>
      </c>
    </row>
  </sheetData>
  <autoFilter ref="A5:Q104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</autoFilter>
  <mergeCells count="22">
    <mergeCell ref="J9:J11"/>
    <mergeCell ref="K9:K11"/>
    <mergeCell ref="L9:L11"/>
    <mergeCell ref="M9:N9"/>
    <mergeCell ref="M10:M11"/>
    <mergeCell ref="N10:N11"/>
    <mergeCell ref="A6:B6"/>
    <mergeCell ref="A5:P5"/>
    <mergeCell ref="A8:A11"/>
    <mergeCell ref="B8:B11"/>
    <mergeCell ref="C8:C11"/>
    <mergeCell ref="D8:D11"/>
    <mergeCell ref="E8:I8"/>
    <mergeCell ref="E9:E11"/>
    <mergeCell ref="F9:F11"/>
    <mergeCell ref="G9:H9"/>
    <mergeCell ref="O9:O11"/>
    <mergeCell ref="P8:P11"/>
    <mergeCell ref="G10:G11"/>
    <mergeCell ref="H10:H11"/>
    <mergeCell ref="I9:I11"/>
    <mergeCell ref="J8:O8"/>
  </mergeCells>
  <phoneticPr fontId="31" type="noConversion"/>
  <pageMargins left="0.19685039370078741" right="0.19685039370078741" top="0.39370078740157483" bottom="0.19685039370078741" header="0" footer="0"/>
  <pageSetup paperSize="9" scale="64" fitToHeight="50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72"/>
  <sheetViews>
    <sheetView workbookViewId="0">
      <selection activeCell="D2" sqref="D2"/>
    </sheetView>
  </sheetViews>
  <sheetFormatPr defaultRowHeight="12.75" x14ac:dyDescent="0.2"/>
  <cols>
    <col min="1" max="1" width="11.85546875" style="22" customWidth="1"/>
    <col min="2" max="2" width="17" style="22" customWidth="1"/>
    <col min="3" max="3" width="42.140625" style="22" customWidth="1"/>
    <col min="4" max="4" width="31.140625" style="22" customWidth="1"/>
    <col min="5" max="16384" width="9.140625" style="22"/>
  </cols>
  <sheetData>
    <row r="2" spans="1:5" ht="54" customHeight="1" x14ac:dyDescent="0.2">
      <c r="D2" s="44" t="s">
        <v>542</v>
      </c>
      <c r="E2" s="45"/>
    </row>
    <row r="4" spans="1:5" ht="34.5" customHeight="1" x14ac:dyDescent="0.2">
      <c r="A4" s="207" t="s">
        <v>324</v>
      </c>
      <c r="B4" s="207"/>
      <c r="C4" s="207"/>
      <c r="D4" s="207"/>
    </row>
    <row r="5" spans="1:5" x14ac:dyDescent="0.2">
      <c r="A5" s="54"/>
      <c r="B5" s="54"/>
      <c r="C5" s="54"/>
      <c r="D5" s="54"/>
    </row>
    <row r="6" spans="1:5" x14ac:dyDescent="0.2">
      <c r="A6" s="30"/>
      <c r="B6" s="55"/>
      <c r="C6" s="56">
        <v>21547000000</v>
      </c>
      <c r="D6" s="55"/>
    </row>
    <row r="7" spans="1:5" x14ac:dyDescent="0.2">
      <c r="A7" s="54"/>
      <c r="B7" s="54"/>
      <c r="C7" s="54" t="s">
        <v>270</v>
      </c>
      <c r="D7" s="54"/>
    </row>
    <row r="8" spans="1:5" x14ac:dyDescent="0.2">
      <c r="A8" s="54"/>
      <c r="B8" s="54"/>
      <c r="C8" s="54"/>
      <c r="D8" s="54"/>
    </row>
    <row r="9" spans="1:5" x14ac:dyDescent="0.2">
      <c r="A9" s="208" t="s">
        <v>271</v>
      </c>
      <c r="B9" s="208"/>
      <c r="C9" s="208"/>
      <c r="D9" s="208"/>
    </row>
    <row r="10" spans="1:5" x14ac:dyDescent="0.2">
      <c r="A10" s="57"/>
      <c r="B10" s="57"/>
      <c r="C10" s="57"/>
      <c r="D10" s="57"/>
    </row>
    <row r="11" spans="1:5" x14ac:dyDescent="0.2">
      <c r="A11" s="58"/>
      <c r="B11" s="58"/>
      <c r="C11" s="58"/>
      <c r="D11" s="59" t="s">
        <v>246</v>
      </c>
    </row>
    <row r="12" spans="1:5" ht="56.25" x14ac:dyDescent="0.2">
      <c r="A12" s="60" t="s">
        <v>272</v>
      </c>
      <c r="B12" s="209" t="s">
        <v>273</v>
      </c>
      <c r="C12" s="210"/>
      <c r="D12" s="61" t="s">
        <v>243</v>
      </c>
    </row>
    <row r="13" spans="1:5" x14ac:dyDescent="0.2">
      <c r="A13" s="62">
        <v>1</v>
      </c>
      <c r="B13" s="211">
        <v>2</v>
      </c>
      <c r="C13" s="212"/>
      <c r="D13" s="62">
        <v>3</v>
      </c>
    </row>
    <row r="14" spans="1:5" x14ac:dyDescent="0.2">
      <c r="A14" s="213" t="s">
        <v>274</v>
      </c>
      <c r="B14" s="214"/>
      <c r="C14" s="214"/>
      <c r="D14" s="215"/>
    </row>
    <row r="15" spans="1:5" hidden="1" x14ac:dyDescent="0.2">
      <c r="A15" s="63">
        <v>41020100</v>
      </c>
      <c r="B15" s="202" t="s">
        <v>275</v>
      </c>
      <c r="C15" s="203"/>
      <c r="D15" s="64"/>
    </row>
    <row r="16" spans="1:5" hidden="1" x14ac:dyDescent="0.2">
      <c r="A16" s="63">
        <v>99000000000</v>
      </c>
      <c r="B16" s="202" t="s">
        <v>276</v>
      </c>
      <c r="C16" s="203"/>
      <c r="D16" s="64"/>
    </row>
    <row r="17" spans="1:4" hidden="1" x14ac:dyDescent="0.2">
      <c r="A17" s="81">
        <v>41033900</v>
      </c>
      <c r="B17" s="204" t="s">
        <v>277</v>
      </c>
      <c r="C17" s="205"/>
      <c r="D17" s="64"/>
    </row>
    <row r="18" spans="1:4" ht="24.75" hidden="1" customHeight="1" x14ac:dyDescent="0.2">
      <c r="A18" s="82">
        <v>41034500</v>
      </c>
      <c r="B18" s="200" t="s">
        <v>330</v>
      </c>
      <c r="C18" s="201"/>
      <c r="D18" s="64"/>
    </row>
    <row r="19" spans="1:4" ht="55.5" hidden="1" customHeight="1" x14ac:dyDescent="0.2">
      <c r="A19" s="82">
        <v>41035600</v>
      </c>
      <c r="B19" s="200" t="s">
        <v>345</v>
      </c>
      <c r="C19" s="201"/>
      <c r="D19" s="64"/>
    </row>
    <row r="20" spans="1:4" ht="12.75" customHeight="1" x14ac:dyDescent="0.2">
      <c r="A20" s="173">
        <v>99000000000</v>
      </c>
      <c r="B20" s="219" t="s">
        <v>276</v>
      </c>
      <c r="C20" s="220"/>
      <c r="D20" s="83">
        <f>D21</f>
        <v>2077700</v>
      </c>
    </row>
    <row r="21" spans="1:4" ht="30.75" customHeight="1" x14ac:dyDescent="0.2">
      <c r="A21" s="174">
        <v>41032700</v>
      </c>
      <c r="B21" s="202" t="s">
        <v>8</v>
      </c>
      <c r="C21" s="206"/>
      <c r="D21" s="64">
        <v>2077700</v>
      </c>
    </row>
    <row r="22" spans="1:4" ht="41.25" hidden="1" customHeight="1" x14ac:dyDescent="0.2">
      <c r="A22" s="63">
        <v>41040200</v>
      </c>
      <c r="B22" s="202" t="s">
        <v>278</v>
      </c>
      <c r="C22" s="203"/>
      <c r="D22" s="64"/>
    </row>
    <row r="23" spans="1:4" ht="48.75" hidden="1" customHeight="1" x14ac:dyDescent="0.2">
      <c r="A23" s="35">
        <v>41051400</v>
      </c>
      <c r="B23" s="202" t="s">
        <v>368</v>
      </c>
      <c r="C23" s="203"/>
      <c r="D23" s="64"/>
    </row>
    <row r="24" spans="1:4" ht="29.25" hidden="1" customHeight="1" x14ac:dyDescent="0.2">
      <c r="A24" s="35"/>
      <c r="B24" s="204" t="s">
        <v>371</v>
      </c>
      <c r="C24" s="205"/>
      <c r="D24" s="64"/>
    </row>
    <row r="25" spans="1:4" ht="36" hidden="1" customHeight="1" x14ac:dyDescent="0.2">
      <c r="A25" s="35"/>
      <c r="B25" s="204" t="s">
        <v>373</v>
      </c>
      <c r="C25" s="205"/>
      <c r="D25" s="64"/>
    </row>
    <row r="26" spans="1:4" ht="26.25" hidden="1" customHeight="1" x14ac:dyDescent="0.2">
      <c r="A26" s="63">
        <v>21100000000</v>
      </c>
      <c r="B26" s="202" t="s">
        <v>279</v>
      </c>
      <c r="C26" s="203"/>
      <c r="D26" s="64">
        <f>D27</f>
        <v>0</v>
      </c>
    </row>
    <row r="27" spans="1:4" ht="84" hidden="1" customHeight="1" x14ac:dyDescent="0.2">
      <c r="A27" s="63">
        <v>41050900</v>
      </c>
      <c r="B27" s="202" t="s">
        <v>529</v>
      </c>
      <c r="C27" s="203"/>
      <c r="D27" s="64"/>
    </row>
    <row r="28" spans="1:4" ht="54.75" hidden="1" customHeight="1" x14ac:dyDescent="0.2">
      <c r="A28" s="221" t="s">
        <v>280</v>
      </c>
      <c r="B28" s="222"/>
      <c r="C28" s="223"/>
      <c r="D28" s="65"/>
    </row>
    <row r="29" spans="1:4" ht="54.75" hidden="1" customHeight="1" x14ac:dyDescent="0.2">
      <c r="A29" s="63">
        <v>21100000000</v>
      </c>
      <c r="B29" s="202" t="s">
        <v>279</v>
      </c>
      <c r="C29" s="203"/>
      <c r="D29" s="64"/>
    </row>
    <row r="30" spans="1:4" ht="54.75" hidden="1" customHeight="1" x14ac:dyDescent="0.2">
      <c r="A30" s="63">
        <v>41051200</v>
      </c>
      <c r="B30" s="202" t="s">
        <v>249</v>
      </c>
      <c r="C30" s="203"/>
      <c r="D30" s="64"/>
    </row>
    <row r="31" spans="1:4" ht="54.75" hidden="1" customHeight="1" x14ac:dyDescent="0.2">
      <c r="A31" s="216" t="s">
        <v>281</v>
      </c>
      <c r="B31" s="217"/>
      <c r="C31" s="217"/>
      <c r="D31" s="66"/>
    </row>
    <row r="32" spans="1:4" ht="54.75" hidden="1" customHeight="1" x14ac:dyDescent="0.2">
      <c r="A32" s="216" t="s">
        <v>282</v>
      </c>
      <c r="B32" s="217"/>
      <c r="C32" s="217"/>
      <c r="D32" s="64"/>
    </row>
    <row r="33" spans="1:4" ht="54.75" hidden="1" customHeight="1" x14ac:dyDescent="0.2">
      <c r="A33" s="216" t="s">
        <v>283</v>
      </c>
      <c r="B33" s="217"/>
      <c r="C33" s="217"/>
      <c r="D33" s="64"/>
    </row>
    <row r="34" spans="1:4" ht="54.75" hidden="1" customHeight="1" x14ac:dyDescent="0.2">
      <c r="A34" s="216" t="s">
        <v>284</v>
      </c>
      <c r="B34" s="217"/>
      <c r="C34" s="217"/>
      <c r="D34" s="64"/>
    </row>
    <row r="35" spans="1:4" ht="54.75" hidden="1" customHeight="1" x14ac:dyDescent="0.2">
      <c r="A35" s="63">
        <v>21100000000</v>
      </c>
      <c r="B35" s="202" t="s">
        <v>279</v>
      </c>
      <c r="C35" s="203"/>
      <c r="D35" s="64"/>
    </row>
    <row r="36" spans="1:4" ht="54.75" hidden="1" customHeight="1" x14ac:dyDescent="0.2">
      <c r="A36" s="63">
        <v>41055000</v>
      </c>
      <c r="B36" s="202" t="s">
        <v>285</v>
      </c>
      <c r="C36" s="203"/>
      <c r="D36" s="64"/>
    </row>
    <row r="37" spans="1:4" ht="54.75" hidden="1" customHeight="1" x14ac:dyDescent="0.2">
      <c r="A37" s="216" t="s">
        <v>286</v>
      </c>
      <c r="B37" s="217"/>
      <c r="C37" s="217"/>
      <c r="D37" s="65"/>
    </row>
    <row r="38" spans="1:4" ht="54.75" hidden="1" customHeight="1" x14ac:dyDescent="0.2">
      <c r="A38" s="63">
        <v>21100000000</v>
      </c>
      <c r="B38" s="202" t="s">
        <v>279</v>
      </c>
      <c r="C38" s="203"/>
      <c r="D38" s="64"/>
    </row>
    <row r="39" spans="1:4" ht="54.75" hidden="1" customHeight="1" x14ac:dyDescent="0.2">
      <c r="A39" s="63">
        <v>41053900</v>
      </c>
      <c r="B39" s="202" t="s">
        <v>287</v>
      </c>
      <c r="C39" s="203"/>
      <c r="D39" s="64"/>
    </row>
    <row r="40" spans="1:4" ht="54.75" hidden="1" customHeight="1" x14ac:dyDescent="0.2">
      <c r="A40" s="221" t="s">
        <v>288</v>
      </c>
      <c r="B40" s="222"/>
      <c r="C40" s="222"/>
      <c r="D40" s="65"/>
    </row>
    <row r="41" spans="1:4" hidden="1" x14ac:dyDescent="0.2">
      <c r="A41" s="63">
        <v>21100000000</v>
      </c>
      <c r="B41" s="202" t="s">
        <v>279</v>
      </c>
      <c r="C41" s="203"/>
      <c r="D41" s="64"/>
    </row>
    <row r="42" spans="1:4" x14ac:dyDescent="0.2">
      <c r="A42" s="225" t="s">
        <v>289</v>
      </c>
      <c r="B42" s="226"/>
      <c r="C42" s="226"/>
      <c r="D42" s="227"/>
    </row>
    <row r="43" spans="1:4" x14ac:dyDescent="0.2">
      <c r="A43" s="67" t="s">
        <v>231</v>
      </c>
      <c r="B43" s="228" t="s">
        <v>290</v>
      </c>
      <c r="C43" s="229"/>
      <c r="D43" s="83">
        <f>D44+D45</f>
        <v>2077700</v>
      </c>
    </row>
    <row r="44" spans="1:4" x14ac:dyDescent="0.2">
      <c r="A44" s="67" t="s">
        <v>231</v>
      </c>
      <c r="B44" s="230" t="s">
        <v>291</v>
      </c>
      <c r="C44" s="231"/>
      <c r="D44" s="64">
        <f>D20+D26</f>
        <v>2077700</v>
      </c>
    </row>
    <row r="45" spans="1:4" x14ac:dyDescent="0.2">
      <c r="A45" s="67" t="s">
        <v>231</v>
      </c>
      <c r="B45" s="230" t="s">
        <v>292</v>
      </c>
      <c r="C45" s="231"/>
      <c r="D45" s="68"/>
    </row>
    <row r="46" spans="1:4" x14ac:dyDescent="0.2">
      <c r="A46" s="30"/>
      <c r="B46" s="30"/>
      <c r="C46" s="30"/>
      <c r="D46" s="30"/>
    </row>
    <row r="47" spans="1:4" x14ac:dyDescent="0.2">
      <c r="A47" s="218" t="s">
        <v>293</v>
      </c>
      <c r="B47" s="218"/>
      <c r="C47" s="218"/>
      <c r="D47" s="218"/>
    </row>
    <row r="48" spans="1:4" x14ac:dyDescent="0.2">
      <c r="A48" s="54"/>
      <c r="B48" s="54"/>
      <c r="C48" s="54"/>
      <c r="D48" s="59" t="s">
        <v>246</v>
      </c>
    </row>
    <row r="49" spans="1:4" ht="90" x14ac:dyDescent="0.2">
      <c r="A49" s="60" t="s">
        <v>294</v>
      </c>
      <c r="B49" s="60" t="s">
        <v>295</v>
      </c>
      <c r="C49" s="60" t="s">
        <v>296</v>
      </c>
      <c r="D49" s="61" t="s">
        <v>243</v>
      </c>
    </row>
    <row r="50" spans="1:4" x14ac:dyDescent="0.2">
      <c r="A50" s="61">
        <v>1</v>
      </c>
      <c r="B50" s="61">
        <v>2</v>
      </c>
      <c r="C50" s="61">
        <v>3</v>
      </c>
      <c r="D50" s="61">
        <v>4</v>
      </c>
    </row>
    <row r="51" spans="1:4" x14ac:dyDescent="0.2">
      <c r="A51" s="224" t="s">
        <v>299</v>
      </c>
      <c r="B51" s="224"/>
      <c r="C51" s="224"/>
      <c r="D51" s="224"/>
    </row>
    <row r="52" spans="1:4" x14ac:dyDescent="0.2">
      <c r="A52" s="50" t="s">
        <v>327</v>
      </c>
      <c r="B52" s="50">
        <v>9770</v>
      </c>
      <c r="C52" s="79" t="s">
        <v>310</v>
      </c>
      <c r="D52" s="80">
        <f>D53</f>
        <v>-8365.5</v>
      </c>
    </row>
    <row r="53" spans="1:4" x14ac:dyDescent="0.2">
      <c r="A53" s="73">
        <v>21100000000</v>
      </c>
      <c r="B53" s="77"/>
      <c r="C53" s="71" t="s">
        <v>279</v>
      </c>
      <c r="D53" s="78">
        <f>D54+D55+D56+D57</f>
        <v>-8365.5</v>
      </c>
    </row>
    <row r="54" spans="1:4" ht="51" hidden="1" x14ac:dyDescent="0.2">
      <c r="A54" s="77"/>
      <c r="B54" s="77"/>
      <c r="C54" s="167" t="s">
        <v>431</v>
      </c>
      <c r="D54" s="78"/>
    </row>
    <row r="55" spans="1:4" ht="51" hidden="1" x14ac:dyDescent="0.2">
      <c r="A55" s="77"/>
      <c r="B55" s="77"/>
      <c r="C55" s="167" t="s">
        <v>432</v>
      </c>
      <c r="D55" s="78"/>
    </row>
    <row r="56" spans="1:4" ht="89.25" hidden="1" x14ac:dyDescent="0.2">
      <c r="A56" s="77"/>
      <c r="B56" s="77"/>
      <c r="C56" s="167" t="s">
        <v>433</v>
      </c>
      <c r="D56" s="78"/>
    </row>
    <row r="57" spans="1:4" ht="38.25" x14ac:dyDescent="0.2">
      <c r="A57" s="77"/>
      <c r="B57" s="77"/>
      <c r="C57" s="167" t="s">
        <v>436</v>
      </c>
      <c r="D57" s="78">
        <v>-8365.5</v>
      </c>
    </row>
    <row r="58" spans="1:4" ht="38.25" x14ac:dyDescent="0.2">
      <c r="A58" s="77">
        <v>3719800</v>
      </c>
      <c r="B58" s="77">
        <v>9800</v>
      </c>
      <c r="C58" s="69" t="s">
        <v>298</v>
      </c>
      <c r="D58" s="78">
        <f>D59</f>
        <v>100000</v>
      </c>
    </row>
    <row r="59" spans="1:4" x14ac:dyDescent="0.2">
      <c r="A59" s="63">
        <v>99000000000</v>
      </c>
      <c r="B59" s="77"/>
      <c r="C59" s="71" t="s">
        <v>276</v>
      </c>
      <c r="D59" s="78">
        <f>SUM(D60:D63)</f>
        <v>100000</v>
      </c>
    </row>
    <row r="60" spans="1:4" ht="38.25" x14ac:dyDescent="0.2">
      <c r="A60" s="77"/>
      <c r="B60" s="77"/>
      <c r="C60" s="53" t="s">
        <v>323</v>
      </c>
      <c r="D60" s="67">
        <v>100000</v>
      </c>
    </row>
    <row r="61" spans="1:4" ht="51" hidden="1" x14ac:dyDescent="0.2">
      <c r="A61" s="77"/>
      <c r="B61" s="77"/>
      <c r="C61" s="53" t="s">
        <v>322</v>
      </c>
      <c r="D61" s="67"/>
    </row>
    <row r="62" spans="1:4" ht="25.5" hidden="1" x14ac:dyDescent="0.2">
      <c r="A62" s="77"/>
      <c r="B62" s="77"/>
      <c r="C62" s="48" t="s">
        <v>328</v>
      </c>
      <c r="D62" s="67"/>
    </row>
    <row r="63" spans="1:4" ht="38.25" hidden="1" x14ac:dyDescent="0.2">
      <c r="A63" s="77"/>
      <c r="B63" s="77"/>
      <c r="C63" s="48" t="s">
        <v>329</v>
      </c>
      <c r="D63" s="67"/>
    </row>
    <row r="64" spans="1:4" x14ac:dyDescent="0.2">
      <c r="A64" s="224" t="s">
        <v>297</v>
      </c>
      <c r="B64" s="224"/>
      <c r="C64" s="224"/>
      <c r="D64" s="224"/>
    </row>
    <row r="65" spans="1:4" x14ac:dyDescent="0.2">
      <c r="A65" s="73" t="s">
        <v>231</v>
      </c>
      <c r="B65" s="73" t="s">
        <v>231</v>
      </c>
      <c r="C65" s="74" t="s">
        <v>290</v>
      </c>
      <c r="D65" s="70">
        <f>D58+D52</f>
        <v>91634.5</v>
      </c>
    </row>
    <row r="66" spans="1:4" x14ac:dyDescent="0.2">
      <c r="A66" s="73" t="s">
        <v>231</v>
      </c>
      <c r="B66" s="73" t="s">
        <v>231</v>
      </c>
      <c r="C66" s="29" t="s">
        <v>291</v>
      </c>
      <c r="D66" s="72">
        <f>D65</f>
        <v>91634.5</v>
      </c>
    </row>
    <row r="67" spans="1:4" x14ac:dyDescent="0.2">
      <c r="A67" s="73" t="s">
        <v>231</v>
      </c>
      <c r="B67" s="73" t="s">
        <v>231</v>
      </c>
      <c r="C67" s="29" t="s">
        <v>292</v>
      </c>
      <c r="D67" s="29"/>
    </row>
    <row r="68" spans="1:4" x14ac:dyDescent="0.2">
      <c r="A68" s="30"/>
      <c r="B68" s="30"/>
      <c r="C68" s="30"/>
      <c r="D68" s="30"/>
    </row>
    <row r="69" spans="1:4" x14ac:dyDescent="0.2">
      <c r="A69" s="30"/>
      <c r="B69" s="30"/>
      <c r="C69" s="30"/>
      <c r="D69" s="30"/>
    </row>
    <row r="70" spans="1:4" x14ac:dyDescent="0.2">
      <c r="A70" s="30"/>
      <c r="B70" s="75" t="s">
        <v>16</v>
      </c>
      <c r="C70" s="76"/>
      <c r="D70" s="75" t="s">
        <v>17</v>
      </c>
    </row>
    <row r="71" spans="1:4" x14ac:dyDescent="0.2">
      <c r="A71" s="30"/>
      <c r="B71" s="76"/>
      <c r="C71" s="76"/>
      <c r="D71" s="76"/>
    </row>
    <row r="72" spans="1:4" x14ac:dyDescent="0.2">
      <c r="A72" s="30"/>
      <c r="B72" s="75" t="s">
        <v>536</v>
      </c>
      <c r="C72" s="76"/>
      <c r="D72" s="75" t="s">
        <v>537</v>
      </c>
    </row>
  </sheetData>
  <mergeCells count="39">
    <mergeCell ref="A33:C33"/>
    <mergeCell ref="A34:C34"/>
    <mergeCell ref="B35:C35"/>
    <mergeCell ref="B36:C36"/>
    <mergeCell ref="A64:D64"/>
    <mergeCell ref="A40:C40"/>
    <mergeCell ref="B41:C41"/>
    <mergeCell ref="A42:D42"/>
    <mergeCell ref="B43:C43"/>
    <mergeCell ref="B44:C44"/>
    <mergeCell ref="B45:C45"/>
    <mergeCell ref="A51:D51"/>
    <mergeCell ref="B16:C16"/>
    <mergeCell ref="A14:D14"/>
    <mergeCell ref="A37:C37"/>
    <mergeCell ref="B25:C25"/>
    <mergeCell ref="A47:D47"/>
    <mergeCell ref="A32:C32"/>
    <mergeCell ref="B38:C38"/>
    <mergeCell ref="B27:C27"/>
    <mergeCell ref="B17:C17"/>
    <mergeCell ref="B20:C20"/>
    <mergeCell ref="B26:C26"/>
    <mergeCell ref="B39:C39"/>
    <mergeCell ref="A28:C28"/>
    <mergeCell ref="B29:C29"/>
    <mergeCell ref="B30:C30"/>
    <mergeCell ref="A31:C31"/>
    <mergeCell ref="A4:D4"/>
    <mergeCell ref="A9:D9"/>
    <mergeCell ref="B12:C12"/>
    <mergeCell ref="B13:C13"/>
    <mergeCell ref="B15:C15"/>
    <mergeCell ref="B18:C18"/>
    <mergeCell ref="B19:C19"/>
    <mergeCell ref="B23:C23"/>
    <mergeCell ref="B24:C24"/>
    <mergeCell ref="B21:C21"/>
    <mergeCell ref="B22:C22"/>
  </mergeCells>
  <phoneticPr fontId="31" type="noConversion"/>
  <pageMargins left="0.74803149606299213" right="0.74803149606299213" top="0.98425196850393704" bottom="0.98425196850393704" header="0.51181102362204722" footer="0.51181102362204722"/>
  <pageSetup paperSize="9" scale="8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41"/>
  <sheetViews>
    <sheetView view="pageBreakPreview" topLeftCell="E1" zoomScaleNormal="100" zoomScaleSheetLayoutView="100" workbookViewId="0">
      <selection activeCell="G3" sqref="G3:H3"/>
    </sheetView>
  </sheetViews>
  <sheetFormatPr defaultRowHeight="12.75" x14ac:dyDescent="0.2"/>
  <cols>
    <col min="1" max="1" width="13.85546875" style="22" customWidth="1"/>
    <col min="2" max="2" width="11.5703125" style="22" customWidth="1"/>
    <col min="3" max="3" width="11.85546875" style="22" customWidth="1"/>
    <col min="4" max="4" width="70.5703125" style="22" customWidth="1"/>
    <col min="5" max="5" width="75.28515625" style="22" customWidth="1"/>
    <col min="6" max="6" width="11.7109375" style="22" customWidth="1"/>
    <col min="7" max="7" width="13.5703125" style="22" customWidth="1"/>
    <col min="8" max="8" width="12.28515625" style="22" customWidth="1"/>
    <col min="9" max="9" width="13.85546875" style="22" customWidth="1"/>
    <col min="10" max="10" width="10.28515625" style="22" customWidth="1"/>
    <col min="11" max="16384" width="9.140625" style="22"/>
  </cols>
  <sheetData>
    <row r="2" spans="1:10" ht="45" customHeight="1" x14ac:dyDescent="0.2">
      <c r="A2" s="86"/>
      <c r="B2" s="86"/>
      <c r="C2" s="86"/>
      <c r="D2" s="86"/>
      <c r="E2" s="86"/>
      <c r="F2" s="86"/>
      <c r="G2" s="247" t="s">
        <v>531</v>
      </c>
      <c r="H2" s="247"/>
      <c r="I2" s="247"/>
      <c r="J2" s="247"/>
    </row>
    <row r="3" spans="1:10" ht="15" customHeight="1" x14ac:dyDescent="0.2">
      <c r="A3" s="86"/>
      <c r="B3" s="86"/>
      <c r="C3" s="86"/>
      <c r="D3" s="86"/>
      <c r="E3" s="86"/>
      <c r="F3" s="86"/>
      <c r="G3" s="248" t="s">
        <v>540</v>
      </c>
      <c r="H3" s="248"/>
      <c r="I3" s="85"/>
      <c r="J3" s="85"/>
    </row>
    <row r="4" spans="1:10" ht="40.5" customHeight="1" x14ac:dyDescent="0.2">
      <c r="A4" s="249" t="s">
        <v>349</v>
      </c>
      <c r="B4" s="249"/>
      <c r="C4" s="249"/>
      <c r="D4" s="249"/>
      <c r="E4" s="249"/>
      <c r="F4" s="249"/>
      <c r="G4" s="249"/>
      <c r="H4" s="249"/>
      <c r="I4" s="249"/>
      <c r="J4" s="249"/>
    </row>
    <row r="5" spans="1:10" ht="15.75" x14ac:dyDescent="0.2">
      <c r="A5" s="87">
        <v>21547000000</v>
      </c>
      <c r="B5" s="88"/>
      <c r="C5" s="88"/>
      <c r="D5" s="88"/>
      <c r="E5" s="89"/>
      <c r="F5" s="88"/>
      <c r="G5" s="88"/>
      <c r="H5" s="88"/>
      <c r="I5" s="88"/>
      <c r="J5" s="88"/>
    </row>
    <row r="6" spans="1:10" ht="15.75" x14ac:dyDescent="0.2">
      <c r="A6" s="23" t="s">
        <v>241</v>
      </c>
      <c r="B6" s="88"/>
      <c r="C6" s="88"/>
      <c r="D6" s="88"/>
      <c r="E6" s="88"/>
      <c r="F6" s="88"/>
      <c r="G6" s="88"/>
      <c r="H6" s="88"/>
      <c r="I6" s="88"/>
      <c r="J6" s="88" t="s">
        <v>18</v>
      </c>
    </row>
    <row r="7" spans="1:10" ht="116.25" customHeight="1" x14ac:dyDescent="0.2">
      <c r="A7" s="90" t="s">
        <v>242</v>
      </c>
      <c r="B7" s="90" t="s">
        <v>20</v>
      </c>
      <c r="C7" s="90" t="s">
        <v>21</v>
      </c>
      <c r="D7" s="90" t="s">
        <v>350</v>
      </c>
      <c r="E7" s="90" t="s">
        <v>351</v>
      </c>
      <c r="F7" s="90" t="s">
        <v>352</v>
      </c>
      <c r="G7" s="90" t="s">
        <v>353</v>
      </c>
      <c r="H7" s="90" t="s">
        <v>354</v>
      </c>
      <c r="I7" s="90" t="s">
        <v>355</v>
      </c>
      <c r="J7" s="90" t="s">
        <v>356</v>
      </c>
    </row>
    <row r="8" spans="1:10" x14ac:dyDescent="0.2">
      <c r="A8" s="90">
        <v>1</v>
      </c>
      <c r="B8" s="90">
        <v>2</v>
      </c>
      <c r="C8" s="90">
        <v>3</v>
      </c>
      <c r="D8" s="90">
        <v>4</v>
      </c>
      <c r="E8" s="90">
        <v>5</v>
      </c>
      <c r="F8" s="90">
        <v>6</v>
      </c>
      <c r="G8" s="90">
        <v>7</v>
      </c>
      <c r="H8" s="90">
        <v>8</v>
      </c>
      <c r="I8" s="90">
        <v>9</v>
      </c>
      <c r="J8" s="90">
        <v>10</v>
      </c>
    </row>
    <row r="9" spans="1:10" x14ac:dyDescent="0.2">
      <c r="A9" s="5" t="s">
        <v>33</v>
      </c>
      <c r="B9" s="6"/>
      <c r="C9" s="7"/>
      <c r="D9" s="49" t="s">
        <v>34</v>
      </c>
      <c r="E9" s="90"/>
      <c r="F9" s="90"/>
      <c r="G9" s="91">
        <f>G10</f>
        <v>-59737</v>
      </c>
      <c r="H9" s="91"/>
      <c r="I9" s="91">
        <f>I10</f>
        <v>-59737</v>
      </c>
      <c r="J9" s="90"/>
    </row>
    <row r="10" spans="1:10" x14ac:dyDescent="0.2">
      <c r="A10" s="5" t="s">
        <v>35</v>
      </c>
      <c r="B10" s="6"/>
      <c r="C10" s="7"/>
      <c r="D10" s="49" t="s">
        <v>34</v>
      </c>
      <c r="E10" s="90"/>
      <c r="F10" s="90"/>
      <c r="G10" s="91">
        <f>SUM(G11:G11)</f>
        <v>-59737</v>
      </c>
      <c r="H10" s="91"/>
      <c r="I10" s="91">
        <f>SUM(I11:I11)</f>
        <v>-59737</v>
      </c>
      <c r="J10" s="90"/>
    </row>
    <row r="11" spans="1:10" ht="42.75" customHeight="1" x14ac:dyDescent="0.2">
      <c r="A11" s="92" t="s">
        <v>306</v>
      </c>
      <c r="B11" s="11">
        <v>7330</v>
      </c>
      <c r="C11" s="26" t="s">
        <v>195</v>
      </c>
      <c r="D11" s="47" t="s">
        <v>357</v>
      </c>
      <c r="E11" s="184" t="s">
        <v>358</v>
      </c>
      <c r="F11" s="93" t="s">
        <v>359</v>
      </c>
      <c r="G11" s="94">
        <v>-59737</v>
      </c>
      <c r="H11" s="94"/>
      <c r="I11" s="94">
        <v>-59737</v>
      </c>
      <c r="J11" s="90"/>
    </row>
    <row r="12" spans="1:10" x14ac:dyDescent="0.2">
      <c r="A12" s="95" t="s">
        <v>64</v>
      </c>
      <c r="B12" s="96"/>
      <c r="C12" s="96"/>
      <c r="D12" s="49" t="s">
        <v>234</v>
      </c>
      <c r="E12" s="97"/>
      <c r="F12" s="98"/>
      <c r="G12" s="24">
        <f>G13</f>
        <v>-1475827.35</v>
      </c>
      <c r="H12" s="24"/>
      <c r="I12" s="24">
        <f>I13</f>
        <v>-423859</v>
      </c>
      <c r="J12" s="98"/>
    </row>
    <row r="13" spans="1:10" x14ac:dyDescent="0.2">
      <c r="A13" s="95" t="s">
        <v>65</v>
      </c>
      <c r="B13" s="96"/>
      <c r="C13" s="96"/>
      <c r="D13" s="49" t="s">
        <v>234</v>
      </c>
      <c r="E13" s="97"/>
      <c r="F13" s="98"/>
      <c r="G13" s="24">
        <f>SUM(G14:G26)</f>
        <v>-1475827.35</v>
      </c>
      <c r="H13" s="24"/>
      <c r="I13" s="24">
        <f>SUM(I14:I26)</f>
        <v>-423859</v>
      </c>
      <c r="J13" s="98"/>
    </row>
    <row r="14" spans="1:10" s="102" customFormat="1" ht="30" hidden="1" customHeight="1" x14ac:dyDescent="0.2">
      <c r="A14" s="25" t="s">
        <v>331</v>
      </c>
      <c r="B14" s="26" t="s">
        <v>332</v>
      </c>
      <c r="C14" s="26" t="s">
        <v>73</v>
      </c>
      <c r="D14" s="47" t="s">
        <v>75</v>
      </c>
      <c r="E14" s="27" t="s">
        <v>372</v>
      </c>
      <c r="F14" s="93" t="s">
        <v>359</v>
      </c>
      <c r="G14" s="99"/>
      <c r="H14" s="99"/>
      <c r="I14" s="99"/>
      <c r="J14" s="250"/>
    </row>
    <row r="15" spans="1:10" ht="38.25" customHeight="1" x14ac:dyDescent="0.2">
      <c r="A15" s="251" t="s">
        <v>194</v>
      </c>
      <c r="B15" s="253" t="s">
        <v>196</v>
      </c>
      <c r="C15" s="253" t="s">
        <v>195</v>
      </c>
      <c r="D15" s="235" t="s">
        <v>197</v>
      </c>
      <c r="E15" s="27" t="s">
        <v>372</v>
      </c>
      <c r="F15" s="93" t="s">
        <v>359</v>
      </c>
      <c r="G15" s="99"/>
      <c r="H15" s="99"/>
      <c r="I15" s="99">
        <v>-4728.6499999999996</v>
      </c>
      <c r="J15" s="250"/>
    </row>
    <row r="16" spans="1:10" ht="48" customHeight="1" x14ac:dyDescent="0.2">
      <c r="A16" s="252"/>
      <c r="B16" s="254"/>
      <c r="C16" s="254"/>
      <c r="D16" s="255"/>
      <c r="E16" s="27" t="s">
        <v>427</v>
      </c>
      <c r="F16" s="93" t="s">
        <v>359</v>
      </c>
      <c r="G16" s="29">
        <v>4728.6499999999996</v>
      </c>
      <c r="H16" s="99"/>
      <c r="I16" s="29">
        <v>4728.6499999999996</v>
      </c>
      <c r="J16" s="93"/>
    </row>
    <row r="17" spans="1:10" ht="34.5" customHeight="1" x14ac:dyDescent="0.2">
      <c r="A17" s="252"/>
      <c r="B17" s="254"/>
      <c r="C17" s="254"/>
      <c r="D17" s="255"/>
      <c r="E17" s="27" t="s">
        <v>9</v>
      </c>
      <c r="F17" s="93" t="s">
        <v>359</v>
      </c>
      <c r="G17" s="99">
        <v>-300000</v>
      </c>
      <c r="H17" s="99"/>
      <c r="I17" s="99">
        <v>-30000</v>
      </c>
      <c r="J17" s="93"/>
    </row>
    <row r="18" spans="1:10" ht="36" customHeight="1" x14ac:dyDescent="0.2">
      <c r="A18" s="252"/>
      <c r="B18" s="254"/>
      <c r="C18" s="254"/>
      <c r="D18" s="255"/>
      <c r="E18" s="27" t="s">
        <v>10</v>
      </c>
      <c r="F18" s="93" t="s">
        <v>359</v>
      </c>
      <c r="G18" s="99">
        <v>-400000</v>
      </c>
      <c r="H18" s="99"/>
      <c r="I18" s="99">
        <v>-40000</v>
      </c>
      <c r="J18" s="93"/>
    </row>
    <row r="19" spans="1:10" ht="34.5" customHeight="1" x14ac:dyDescent="0.2">
      <c r="A19" s="252"/>
      <c r="B19" s="254"/>
      <c r="C19" s="254"/>
      <c r="D19" s="255"/>
      <c r="E19" s="27" t="s">
        <v>11</v>
      </c>
      <c r="F19" s="93" t="s">
        <v>359</v>
      </c>
      <c r="G19" s="99">
        <v>-515000</v>
      </c>
      <c r="H19" s="99"/>
      <c r="I19" s="99">
        <v>-51500</v>
      </c>
      <c r="J19" s="93"/>
    </row>
    <row r="20" spans="1:10" ht="38.25" x14ac:dyDescent="0.2">
      <c r="A20" s="233"/>
      <c r="B20" s="233"/>
      <c r="C20" s="233"/>
      <c r="D20" s="256"/>
      <c r="E20" s="27" t="s">
        <v>360</v>
      </c>
      <c r="F20" s="93" t="s">
        <v>359</v>
      </c>
      <c r="G20" s="99"/>
      <c r="H20" s="99"/>
      <c r="I20" s="99">
        <v>-600000</v>
      </c>
      <c r="J20" s="93"/>
    </row>
    <row r="21" spans="1:10" ht="25.5" hidden="1" x14ac:dyDescent="0.2">
      <c r="A21" s="11" t="s">
        <v>428</v>
      </c>
      <c r="B21" s="11" t="s">
        <v>429</v>
      </c>
      <c r="C21" s="12" t="s">
        <v>195</v>
      </c>
      <c r="D21" s="47" t="s">
        <v>430</v>
      </c>
      <c r="E21" s="27" t="s">
        <v>437</v>
      </c>
      <c r="F21" s="93" t="s">
        <v>359</v>
      </c>
      <c r="G21" s="99"/>
      <c r="H21" s="99"/>
      <c r="I21" s="99"/>
      <c r="J21" s="93"/>
    </row>
    <row r="22" spans="1:10" ht="34.5" customHeight="1" x14ac:dyDescent="0.2">
      <c r="A22" s="232" t="s">
        <v>7</v>
      </c>
      <c r="B22" s="232" t="s">
        <v>12</v>
      </c>
      <c r="C22" s="234" t="s">
        <v>195</v>
      </c>
      <c r="D22" s="235" t="s">
        <v>6</v>
      </c>
      <c r="E22" s="27" t="s">
        <v>13</v>
      </c>
      <c r="F22" s="93" t="s">
        <v>14</v>
      </c>
      <c r="G22" s="99">
        <v>-615000</v>
      </c>
      <c r="H22" s="99"/>
      <c r="I22" s="99">
        <v>-51803</v>
      </c>
      <c r="J22" s="93"/>
    </row>
    <row r="23" spans="1:10" ht="45" customHeight="1" x14ac:dyDescent="0.2">
      <c r="A23" s="233"/>
      <c r="B23" s="233"/>
      <c r="C23" s="233"/>
      <c r="D23" s="236"/>
      <c r="E23" s="27" t="s">
        <v>15</v>
      </c>
      <c r="F23" s="93" t="s">
        <v>359</v>
      </c>
      <c r="G23" s="99">
        <v>49444</v>
      </c>
      <c r="H23" s="99"/>
      <c r="I23" s="99">
        <v>49444</v>
      </c>
      <c r="J23" s="93">
        <v>100</v>
      </c>
    </row>
    <row r="24" spans="1:10" ht="45" customHeight="1" x14ac:dyDescent="0.2">
      <c r="A24" s="25" t="s">
        <v>532</v>
      </c>
      <c r="B24" s="185">
        <v>7325</v>
      </c>
      <c r="C24" s="26" t="s">
        <v>195</v>
      </c>
      <c r="D24" s="186" t="s">
        <v>533</v>
      </c>
      <c r="E24" s="27" t="s">
        <v>534</v>
      </c>
      <c r="F24" s="93" t="s">
        <v>359</v>
      </c>
      <c r="G24" s="99">
        <v>300000</v>
      </c>
      <c r="H24" s="99"/>
      <c r="I24" s="99">
        <v>300000</v>
      </c>
      <c r="J24" s="93">
        <v>100</v>
      </c>
    </row>
    <row r="25" spans="1:10" ht="25.5" hidden="1" x14ac:dyDescent="0.2">
      <c r="A25" s="25" t="s">
        <v>198</v>
      </c>
      <c r="B25" s="26" t="s">
        <v>200</v>
      </c>
      <c r="C25" s="26" t="s">
        <v>199</v>
      </c>
      <c r="D25" s="100" t="s">
        <v>201</v>
      </c>
      <c r="E25" s="27" t="s">
        <v>361</v>
      </c>
      <c r="F25" s="93" t="s">
        <v>359</v>
      </c>
      <c r="G25" s="99"/>
      <c r="H25" s="99"/>
      <c r="I25" s="99"/>
      <c r="J25" s="93"/>
    </row>
    <row r="26" spans="1:10" ht="38.25" hidden="1" x14ac:dyDescent="0.2">
      <c r="A26" s="25" t="s">
        <v>307</v>
      </c>
      <c r="B26" s="26" t="s">
        <v>308</v>
      </c>
      <c r="C26" s="26" t="s">
        <v>199</v>
      </c>
      <c r="D26" s="100" t="s">
        <v>309</v>
      </c>
      <c r="E26" s="27" t="s">
        <v>362</v>
      </c>
      <c r="F26" s="93" t="s">
        <v>359</v>
      </c>
      <c r="G26" s="99"/>
      <c r="H26" s="99"/>
      <c r="I26" s="99"/>
      <c r="J26" s="93"/>
    </row>
    <row r="27" spans="1:10" ht="25.5" hidden="1" x14ac:dyDescent="0.2">
      <c r="A27" s="5" t="s">
        <v>202</v>
      </c>
      <c r="B27" s="6"/>
      <c r="C27" s="7"/>
      <c r="D27" s="49" t="s">
        <v>236</v>
      </c>
      <c r="E27" s="27"/>
      <c r="F27" s="93"/>
      <c r="G27" s="24">
        <f>G28</f>
        <v>0</v>
      </c>
      <c r="H27" s="24"/>
      <c r="I27" s="24">
        <f>I28</f>
        <v>0</v>
      </c>
      <c r="J27" s="93"/>
    </row>
    <row r="28" spans="1:10" ht="25.5" hidden="1" x14ac:dyDescent="0.2">
      <c r="A28" s="5" t="s">
        <v>203</v>
      </c>
      <c r="B28" s="6"/>
      <c r="C28" s="7"/>
      <c r="D28" s="49" t="s">
        <v>236</v>
      </c>
      <c r="E28" s="27"/>
      <c r="F28" s="93"/>
      <c r="G28" s="24">
        <f>SUM(G29:G34)</f>
        <v>0</v>
      </c>
      <c r="H28" s="24"/>
      <c r="I28" s="24">
        <f>SUM(I29:I34)</f>
        <v>0</v>
      </c>
      <c r="J28" s="93"/>
    </row>
    <row r="29" spans="1:10" ht="25.5" hidden="1" x14ac:dyDescent="0.2">
      <c r="A29" s="237" t="s">
        <v>319</v>
      </c>
      <c r="B29" s="232" t="s">
        <v>320</v>
      </c>
      <c r="C29" s="234" t="s">
        <v>195</v>
      </c>
      <c r="D29" s="244" t="s">
        <v>321</v>
      </c>
      <c r="E29" s="175" t="s">
        <v>363</v>
      </c>
      <c r="F29" s="93" t="s">
        <v>359</v>
      </c>
      <c r="G29" s="99"/>
      <c r="H29" s="99"/>
      <c r="I29" s="99"/>
      <c r="J29" s="93"/>
    </row>
    <row r="30" spans="1:10" ht="25.5" hidden="1" x14ac:dyDescent="0.2">
      <c r="A30" s="238"/>
      <c r="B30" s="240"/>
      <c r="C30" s="242"/>
      <c r="D30" s="245"/>
      <c r="E30" s="175" t="s">
        <v>364</v>
      </c>
      <c r="F30" s="93" t="s">
        <v>359</v>
      </c>
      <c r="G30" s="99"/>
      <c r="H30" s="99"/>
      <c r="I30" s="99"/>
      <c r="J30" s="93"/>
    </row>
    <row r="31" spans="1:10" ht="25.5" hidden="1" x14ac:dyDescent="0.2">
      <c r="A31" s="238"/>
      <c r="B31" s="240"/>
      <c r="C31" s="242"/>
      <c r="D31" s="245"/>
      <c r="E31" s="175" t="s">
        <v>365</v>
      </c>
      <c r="F31" s="93" t="s">
        <v>359</v>
      </c>
      <c r="G31" s="99"/>
      <c r="H31" s="99"/>
      <c r="I31" s="99"/>
      <c r="J31" s="93"/>
    </row>
    <row r="32" spans="1:10" ht="25.5" hidden="1" x14ac:dyDescent="0.2">
      <c r="A32" s="238"/>
      <c r="B32" s="240"/>
      <c r="C32" s="242"/>
      <c r="D32" s="245"/>
      <c r="E32" s="175" t="s">
        <v>366</v>
      </c>
      <c r="F32" s="93" t="s">
        <v>359</v>
      </c>
      <c r="G32" s="99"/>
      <c r="H32" s="99"/>
      <c r="I32" s="99"/>
      <c r="J32" s="93"/>
    </row>
    <row r="33" spans="1:10" ht="25.5" hidden="1" x14ac:dyDescent="0.2">
      <c r="A33" s="239"/>
      <c r="B33" s="240"/>
      <c r="C33" s="242"/>
      <c r="D33" s="245"/>
      <c r="E33" s="175" t="s">
        <v>367</v>
      </c>
      <c r="F33" s="93" t="s">
        <v>359</v>
      </c>
      <c r="G33" s="99"/>
      <c r="H33" s="99"/>
      <c r="I33" s="99"/>
      <c r="J33" s="93"/>
    </row>
    <row r="34" spans="1:10" ht="31.5" hidden="1" customHeight="1" x14ac:dyDescent="0.2">
      <c r="A34" s="103"/>
      <c r="B34" s="241"/>
      <c r="C34" s="243"/>
      <c r="D34" s="246"/>
      <c r="E34" s="175" t="s">
        <v>426</v>
      </c>
      <c r="F34" s="93" t="s">
        <v>359</v>
      </c>
      <c r="G34" s="99"/>
      <c r="H34" s="99"/>
      <c r="I34" s="99"/>
      <c r="J34" s="93"/>
    </row>
    <row r="35" spans="1:10" x14ac:dyDescent="0.2">
      <c r="A35" s="25"/>
      <c r="B35" s="26"/>
      <c r="C35" s="26"/>
      <c r="D35" s="101" t="s">
        <v>243</v>
      </c>
      <c r="E35" s="97"/>
      <c r="F35" s="98"/>
      <c r="G35" s="24">
        <f>G9+G12+G27</f>
        <v>-1535564.35</v>
      </c>
      <c r="H35" s="24"/>
      <c r="I35" s="24">
        <f>I9+I12+I27</f>
        <v>-483596</v>
      </c>
      <c r="J35" s="98"/>
    </row>
    <row r="39" spans="1:10" x14ac:dyDescent="0.2">
      <c r="B39" s="2" t="s">
        <v>16</v>
      </c>
      <c r="C39"/>
      <c r="D39"/>
      <c r="H39" s="2" t="s">
        <v>17</v>
      </c>
    </row>
    <row r="40" spans="1:10" x14ac:dyDescent="0.2">
      <c r="B40" s="2"/>
      <c r="C40"/>
      <c r="D40"/>
      <c r="H40" s="2"/>
    </row>
    <row r="41" spans="1:10" x14ac:dyDescent="0.2">
      <c r="B41" s="2" t="s">
        <v>536</v>
      </c>
      <c r="C41"/>
      <c r="D41"/>
      <c r="H41" s="2" t="s">
        <v>537</v>
      </c>
    </row>
  </sheetData>
  <mergeCells count="16">
    <mergeCell ref="G2:J2"/>
    <mergeCell ref="G3:H3"/>
    <mergeCell ref="A4:J4"/>
    <mergeCell ref="J14:J15"/>
    <mergeCell ref="A15:A20"/>
    <mergeCell ref="B15:B20"/>
    <mergeCell ref="C15:C20"/>
    <mergeCell ref="D15:D20"/>
    <mergeCell ref="B22:B23"/>
    <mergeCell ref="C22:C23"/>
    <mergeCell ref="D22:D23"/>
    <mergeCell ref="A29:A33"/>
    <mergeCell ref="B29:B34"/>
    <mergeCell ref="C29:C34"/>
    <mergeCell ref="D29:D34"/>
    <mergeCell ref="A22:A23"/>
  </mergeCells>
  <phoneticPr fontId="31" type="noConversion"/>
  <pageMargins left="0.70866141732283472" right="0.70866141732283472" top="0.55118110236220474" bottom="0.74803149606299213" header="0" footer="0"/>
  <pageSetup paperSize="9" scale="5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view="pageBreakPreview" topLeftCell="B1" zoomScale="85" zoomScaleNormal="100" zoomScaleSheetLayoutView="85" workbookViewId="0">
      <selection activeCell="H1" sqref="H1:J1"/>
    </sheetView>
  </sheetViews>
  <sheetFormatPr defaultColWidth="10.28515625" defaultRowHeight="12.75" x14ac:dyDescent="0.2"/>
  <cols>
    <col min="1" max="1" width="13.85546875" style="22" customWidth="1"/>
    <col min="2" max="2" width="9.140625" style="22" customWidth="1"/>
    <col min="3" max="3" width="14.140625" style="22" customWidth="1"/>
    <col min="4" max="4" width="71.28515625" style="22" customWidth="1"/>
    <col min="5" max="5" width="57.140625" style="22" customWidth="1"/>
    <col min="6" max="6" width="34.28515625" style="22" customWidth="1"/>
    <col min="7" max="7" width="17.140625" style="22" customWidth="1"/>
    <col min="8" max="8" width="14.42578125" style="22" customWidth="1"/>
    <col min="9" max="9" width="11.7109375" style="22" customWidth="1"/>
    <col min="10" max="10" width="11.85546875" style="22" customWidth="1"/>
    <col min="11" max="247" width="9.140625" style="22" customWidth="1"/>
    <col min="248" max="248" width="13.85546875" style="22" customWidth="1"/>
    <col min="249" max="249" width="9.140625" style="22" customWidth="1"/>
    <col min="250" max="250" width="14.140625" style="22" customWidth="1"/>
    <col min="251" max="251" width="28.42578125" style="22" customWidth="1"/>
    <col min="252" max="252" width="26" style="22" customWidth="1"/>
    <col min="253" max="253" width="18.7109375" style="22" customWidth="1"/>
    <col min="254" max="254" width="12.140625" style="22" customWidth="1"/>
    <col min="255" max="255" width="12.85546875" style="22" customWidth="1"/>
    <col min="256" max="16384" width="10.28515625" style="22"/>
  </cols>
  <sheetData>
    <row r="1" spans="1:10" ht="62.25" customHeight="1" x14ac:dyDescent="0.2">
      <c r="A1" s="104"/>
      <c r="B1" s="104"/>
      <c r="C1" s="104"/>
      <c r="D1" s="104"/>
      <c r="E1" s="104"/>
      <c r="F1" s="104"/>
      <c r="G1" s="104"/>
      <c r="H1" s="247" t="s">
        <v>543</v>
      </c>
      <c r="I1" s="247"/>
      <c r="J1" s="247"/>
    </row>
    <row r="2" spans="1:10" ht="29.25" customHeight="1" x14ac:dyDescent="0.2">
      <c r="A2" s="281" t="s">
        <v>374</v>
      </c>
      <c r="B2" s="281"/>
      <c r="C2" s="281"/>
      <c r="D2" s="281"/>
      <c r="E2" s="281"/>
      <c r="F2" s="281"/>
      <c r="G2" s="281"/>
      <c r="H2" s="281"/>
      <c r="I2" s="281"/>
      <c r="J2" s="281"/>
    </row>
    <row r="3" spans="1:10" ht="15.75" x14ac:dyDescent="0.2">
      <c r="A3" s="105">
        <v>21547000000</v>
      </c>
      <c r="B3" s="106"/>
      <c r="C3" s="106"/>
      <c r="D3" s="106"/>
      <c r="E3" s="106"/>
      <c r="F3" s="106"/>
      <c r="G3" s="106"/>
      <c r="H3" s="106"/>
      <c r="I3" s="106"/>
      <c r="J3" s="106"/>
    </row>
    <row r="4" spans="1:10" ht="15.75" x14ac:dyDescent="0.2">
      <c r="A4" s="107" t="s">
        <v>241</v>
      </c>
      <c r="B4" s="106"/>
      <c r="C4" s="106"/>
      <c r="D4" s="106"/>
      <c r="E4" s="106"/>
      <c r="F4" s="106"/>
      <c r="G4" s="106"/>
      <c r="H4" s="106"/>
      <c r="I4" s="106"/>
      <c r="J4" s="106"/>
    </row>
    <row r="5" spans="1:10" ht="12.75" customHeight="1" x14ac:dyDescent="0.3">
      <c r="A5" s="108"/>
      <c r="B5" s="109"/>
      <c r="C5" s="109"/>
      <c r="D5" s="109"/>
      <c r="E5" s="110"/>
      <c r="F5" s="110"/>
      <c r="G5" s="110"/>
      <c r="H5" s="110"/>
      <c r="I5" s="110"/>
      <c r="J5" s="111" t="s">
        <v>375</v>
      </c>
    </row>
    <row r="6" spans="1:10" x14ac:dyDescent="0.2">
      <c r="A6" s="282" t="s">
        <v>242</v>
      </c>
      <c r="B6" s="282" t="s">
        <v>20</v>
      </c>
      <c r="C6" s="282" t="s">
        <v>21</v>
      </c>
      <c r="D6" s="282" t="s">
        <v>376</v>
      </c>
      <c r="E6" s="284" t="s">
        <v>377</v>
      </c>
      <c r="F6" s="284" t="s">
        <v>378</v>
      </c>
      <c r="G6" s="284" t="s">
        <v>243</v>
      </c>
      <c r="H6" s="286" t="s">
        <v>23</v>
      </c>
      <c r="I6" s="279" t="s">
        <v>30</v>
      </c>
      <c r="J6" s="280"/>
    </row>
    <row r="7" spans="1:10" ht="68.25" customHeight="1" x14ac:dyDescent="0.2">
      <c r="A7" s="283"/>
      <c r="B7" s="283"/>
      <c r="C7" s="283"/>
      <c r="D7" s="283"/>
      <c r="E7" s="285"/>
      <c r="F7" s="285"/>
      <c r="G7" s="285"/>
      <c r="H7" s="287"/>
      <c r="I7" s="112" t="s">
        <v>24</v>
      </c>
      <c r="J7" s="112" t="s">
        <v>31</v>
      </c>
    </row>
    <row r="8" spans="1:10" x14ac:dyDescent="0.2">
      <c r="A8" s="113">
        <v>1</v>
      </c>
      <c r="B8" s="113">
        <v>2</v>
      </c>
      <c r="C8" s="114">
        <v>3</v>
      </c>
      <c r="D8" s="114">
        <v>4</v>
      </c>
      <c r="E8" s="114">
        <v>5</v>
      </c>
      <c r="F8" s="114">
        <v>6</v>
      </c>
      <c r="G8" s="114">
        <v>7</v>
      </c>
      <c r="H8" s="114">
        <v>8</v>
      </c>
      <c r="I8" s="114">
        <v>9</v>
      </c>
      <c r="J8" s="114">
        <v>10</v>
      </c>
    </row>
    <row r="9" spans="1:10" x14ac:dyDescent="0.2">
      <c r="A9" s="115" t="s">
        <v>33</v>
      </c>
      <c r="B9" s="116"/>
      <c r="C9" s="116"/>
      <c r="D9" s="117" t="s">
        <v>34</v>
      </c>
      <c r="E9" s="118"/>
      <c r="F9" s="118"/>
      <c r="G9" s="119">
        <f>H9+I9</f>
        <v>-50000</v>
      </c>
      <c r="H9" s="119">
        <f>H10</f>
        <v>-50000</v>
      </c>
      <c r="I9" s="119">
        <f>I10</f>
        <v>0</v>
      </c>
      <c r="J9" s="119">
        <f>J10</f>
        <v>0</v>
      </c>
    </row>
    <row r="10" spans="1:10" x14ac:dyDescent="0.2">
      <c r="A10" s="115" t="s">
        <v>35</v>
      </c>
      <c r="B10" s="116"/>
      <c r="C10" s="116"/>
      <c r="D10" s="117" t="s">
        <v>34</v>
      </c>
      <c r="E10" s="118"/>
      <c r="F10" s="118"/>
      <c r="G10" s="119">
        <f t="shared" ref="G10:G65" si="0">H10+I10</f>
        <v>-50000</v>
      </c>
      <c r="H10" s="119">
        <f>SUM(H11:H20)</f>
        <v>-50000</v>
      </c>
      <c r="I10" s="119">
        <f>SUM(I11:I19)</f>
        <v>0</v>
      </c>
      <c r="J10" s="119">
        <f>SUM(J11:J19)</f>
        <v>0</v>
      </c>
    </row>
    <row r="11" spans="1:10" ht="18" hidden="1" customHeight="1" x14ac:dyDescent="0.2">
      <c r="A11" s="120" t="s">
        <v>40</v>
      </c>
      <c r="B11" s="121" t="s">
        <v>42</v>
      </c>
      <c r="C11" s="121" t="s">
        <v>41</v>
      </c>
      <c r="D11" s="122" t="s">
        <v>43</v>
      </c>
      <c r="E11" s="274" t="s">
        <v>379</v>
      </c>
      <c r="F11" s="257" t="s">
        <v>380</v>
      </c>
      <c r="G11" s="123">
        <f t="shared" si="0"/>
        <v>0</v>
      </c>
      <c r="H11" s="123"/>
      <c r="I11" s="123"/>
      <c r="J11" s="123"/>
    </row>
    <row r="12" spans="1:10" ht="25.5" hidden="1" customHeight="1" x14ac:dyDescent="0.2">
      <c r="A12" s="124" t="s">
        <v>304</v>
      </c>
      <c r="B12" s="124">
        <v>6017</v>
      </c>
      <c r="C12" s="125" t="s">
        <v>206</v>
      </c>
      <c r="D12" s="47" t="s">
        <v>305</v>
      </c>
      <c r="E12" s="275"/>
      <c r="F12" s="277"/>
      <c r="G12" s="123">
        <f t="shared" si="0"/>
        <v>0</v>
      </c>
      <c r="H12" s="123"/>
      <c r="I12" s="123"/>
      <c r="J12" s="123"/>
    </row>
    <row r="13" spans="1:10" hidden="1" x14ac:dyDescent="0.2">
      <c r="A13" s="25" t="s">
        <v>254</v>
      </c>
      <c r="B13" s="26" t="s">
        <v>213</v>
      </c>
      <c r="C13" s="26" t="s">
        <v>212</v>
      </c>
      <c r="D13" s="126" t="s">
        <v>214</v>
      </c>
      <c r="E13" s="275"/>
      <c r="F13" s="277"/>
      <c r="G13" s="123">
        <f>H13+I13</f>
        <v>0</v>
      </c>
      <c r="H13" s="127"/>
      <c r="I13" s="127"/>
      <c r="J13" s="127"/>
    </row>
    <row r="14" spans="1:10" hidden="1" x14ac:dyDescent="0.2">
      <c r="A14" s="25" t="s">
        <v>306</v>
      </c>
      <c r="B14" s="128" t="s">
        <v>317</v>
      </c>
      <c r="C14" s="128" t="s">
        <v>195</v>
      </c>
      <c r="D14" s="129" t="s">
        <v>318</v>
      </c>
      <c r="E14" s="275"/>
      <c r="F14" s="277"/>
      <c r="G14" s="123">
        <f>H14+I14</f>
        <v>0</v>
      </c>
      <c r="H14" s="127"/>
      <c r="I14" s="127"/>
      <c r="J14" s="127"/>
    </row>
    <row r="15" spans="1:10" hidden="1" x14ac:dyDescent="0.2">
      <c r="A15" s="120" t="s">
        <v>47</v>
      </c>
      <c r="B15" s="121" t="s">
        <v>49</v>
      </c>
      <c r="C15" s="121" t="s">
        <v>48</v>
      </c>
      <c r="D15" s="122" t="s">
        <v>50</v>
      </c>
      <c r="E15" s="275"/>
      <c r="F15" s="277"/>
      <c r="G15" s="123">
        <f>H15+I15</f>
        <v>0</v>
      </c>
      <c r="H15" s="123"/>
      <c r="I15" s="123"/>
      <c r="J15" s="123"/>
    </row>
    <row r="16" spans="1:10" hidden="1" x14ac:dyDescent="0.2">
      <c r="A16" s="120" t="s">
        <v>314</v>
      </c>
      <c r="B16" s="121" t="s">
        <v>315</v>
      </c>
      <c r="C16" s="121" t="s">
        <v>199</v>
      </c>
      <c r="D16" s="122" t="s">
        <v>316</v>
      </c>
      <c r="E16" s="275"/>
      <c r="F16" s="277"/>
      <c r="G16" s="123">
        <f>H16+I16</f>
        <v>0</v>
      </c>
      <c r="H16" s="123"/>
      <c r="I16" s="123"/>
      <c r="J16" s="123"/>
    </row>
    <row r="17" spans="1:11" hidden="1" x14ac:dyDescent="0.2">
      <c r="A17" s="120" t="s">
        <v>54</v>
      </c>
      <c r="B17" s="121" t="s">
        <v>56</v>
      </c>
      <c r="C17" s="121" t="s">
        <v>55</v>
      </c>
      <c r="D17" s="122" t="s">
        <v>381</v>
      </c>
      <c r="E17" s="275"/>
      <c r="F17" s="277"/>
      <c r="G17" s="123">
        <f t="shared" si="0"/>
        <v>0</v>
      </c>
      <c r="H17" s="123"/>
      <c r="I17" s="123"/>
      <c r="J17" s="123"/>
    </row>
    <row r="18" spans="1:11" ht="38.25" customHeight="1" x14ac:dyDescent="0.2">
      <c r="A18" s="120" t="s">
        <v>61</v>
      </c>
      <c r="B18" s="121" t="s">
        <v>62</v>
      </c>
      <c r="C18" s="121" t="s">
        <v>55</v>
      </c>
      <c r="D18" s="122" t="s">
        <v>63</v>
      </c>
      <c r="E18" s="276"/>
      <c r="F18" s="258"/>
      <c r="G18" s="123">
        <f t="shared" si="0"/>
        <v>-50000</v>
      </c>
      <c r="H18" s="123">
        <v>-50000</v>
      </c>
      <c r="I18" s="123"/>
      <c r="J18" s="123"/>
    </row>
    <row r="19" spans="1:11" ht="25.5" hidden="1" x14ac:dyDescent="0.2">
      <c r="A19" s="120" t="s">
        <v>58</v>
      </c>
      <c r="B19" s="121" t="s">
        <v>59</v>
      </c>
      <c r="C19" s="121" t="s">
        <v>55</v>
      </c>
      <c r="D19" s="122" t="s">
        <v>60</v>
      </c>
      <c r="E19" s="130" t="s">
        <v>382</v>
      </c>
      <c r="F19" s="130" t="s">
        <v>383</v>
      </c>
      <c r="G19" s="123">
        <f t="shared" si="0"/>
        <v>0</v>
      </c>
      <c r="H19" s="123"/>
      <c r="I19" s="123"/>
      <c r="J19" s="123"/>
    </row>
    <row r="20" spans="1:11" ht="38.25" hidden="1" x14ac:dyDescent="0.2">
      <c r="A20" s="41" t="s">
        <v>338</v>
      </c>
      <c r="B20" s="11" t="s">
        <v>339</v>
      </c>
      <c r="C20" s="12" t="s">
        <v>199</v>
      </c>
      <c r="D20" s="13" t="s">
        <v>340</v>
      </c>
      <c r="E20" s="130" t="s">
        <v>384</v>
      </c>
      <c r="F20" s="130" t="s">
        <v>385</v>
      </c>
      <c r="G20" s="123">
        <f t="shared" si="0"/>
        <v>0</v>
      </c>
      <c r="H20" s="123"/>
      <c r="I20" s="123"/>
      <c r="J20" s="123"/>
    </row>
    <row r="21" spans="1:11" x14ac:dyDescent="0.2">
      <c r="A21" s="115" t="s">
        <v>64</v>
      </c>
      <c r="B21" s="116"/>
      <c r="C21" s="131"/>
      <c r="D21" s="132" t="s">
        <v>386</v>
      </c>
      <c r="E21" s="27"/>
      <c r="F21" s="27"/>
      <c r="G21" s="24">
        <f>H21+I21</f>
        <v>68835.5</v>
      </c>
      <c r="H21" s="119">
        <f>H22</f>
        <v>-231164.5</v>
      </c>
      <c r="I21" s="119">
        <f>I22</f>
        <v>300000</v>
      </c>
      <c r="J21" s="119">
        <f>J22</f>
        <v>300000</v>
      </c>
      <c r="K21" s="22">
        <v>1</v>
      </c>
    </row>
    <row r="22" spans="1:11" x14ac:dyDescent="0.2">
      <c r="A22" s="115" t="s">
        <v>65</v>
      </c>
      <c r="B22" s="116"/>
      <c r="C22" s="131"/>
      <c r="D22" s="132" t="s">
        <v>386</v>
      </c>
      <c r="E22" s="27"/>
      <c r="F22" s="27"/>
      <c r="G22" s="24">
        <f>H22+I22</f>
        <v>68835.5</v>
      </c>
      <c r="H22" s="119">
        <f>SUM(H23:H52)</f>
        <v>-231164.5</v>
      </c>
      <c r="I22" s="119">
        <f>SUM(I23:I53)</f>
        <v>300000</v>
      </c>
      <c r="J22" s="119">
        <f>SUM(J23:J53)</f>
        <v>300000</v>
      </c>
      <c r="K22" s="22">
        <v>1</v>
      </c>
    </row>
    <row r="23" spans="1:11" ht="25.5" hidden="1" x14ac:dyDescent="0.2">
      <c r="A23" s="26" t="s">
        <v>78</v>
      </c>
      <c r="B23" s="26" t="s">
        <v>80</v>
      </c>
      <c r="C23" s="26" t="s">
        <v>79</v>
      </c>
      <c r="D23" s="133" t="s">
        <v>387</v>
      </c>
      <c r="E23" s="259" t="s">
        <v>388</v>
      </c>
      <c r="F23" s="259" t="s">
        <v>389</v>
      </c>
      <c r="G23" s="123">
        <f t="shared" si="0"/>
        <v>0</v>
      </c>
      <c r="H23" s="127"/>
      <c r="I23" s="127"/>
      <c r="J23" s="127"/>
    </row>
    <row r="24" spans="1:11" hidden="1" x14ac:dyDescent="0.2">
      <c r="A24" s="25" t="s">
        <v>89</v>
      </c>
      <c r="B24" s="26" t="s">
        <v>90</v>
      </c>
      <c r="C24" s="25" t="s">
        <v>86</v>
      </c>
      <c r="D24" s="134" t="s">
        <v>91</v>
      </c>
      <c r="E24" s="278"/>
      <c r="F24" s="260"/>
      <c r="G24" s="123">
        <f t="shared" si="0"/>
        <v>0</v>
      </c>
      <c r="H24" s="127"/>
      <c r="I24" s="127"/>
      <c r="J24" s="127"/>
    </row>
    <row r="25" spans="1:11" ht="25.5" hidden="1" x14ac:dyDescent="0.2">
      <c r="A25" s="135" t="s">
        <v>185</v>
      </c>
      <c r="B25" s="136" t="s">
        <v>186</v>
      </c>
      <c r="C25" s="135" t="s">
        <v>179</v>
      </c>
      <c r="D25" s="137" t="s">
        <v>187</v>
      </c>
      <c r="E25" s="278"/>
      <c r="F25" s="260"/>
      <c r="G25" s="138">
        <f t="shared" si="0"/>
        <v>0</v>
      </c>
      <c r="H25" s="139"/>
      <c r="I25" s="139"/>
      <c r="J25" s="139"/>
    </row>
    <row r="26" spans="1:11" ht="38.25" hidden="1" x14ac:dyDescent="0.2">
      <c r="A26" s="25" t="s">
        <v>89</v>
      </c>
      <c r="B26" s="26" t="s">
        <v>90</v>
      </c>
      <c r="C26" s="25" t="s">
        <v>86</v>
      </c>
      <c r="D26" s="134" t="s">
        <v>91</v>
      </c>
      <c r="E26" s="182" t="s">
        <v>390</v>
      </c>
      <c r="F26" s="130" t="s">
        <v>385</v>
      </c>
      <c r="G26" s="138">
        <f t="shared" si="0"/>
        <v>0</v>
      </c>
      <c r="H26" s="139"/>
      <c r="I26" s="139"/>
      <c r="J26" s="139"/>
    </row>
    <row r="27" spans="1:11" ht="69.75" customHeight="1" x14ac:dyDescent="0.2">
      <c r="A27" s="25" t="s">
        <v>101</v>
      </c>
      <c r="B27" s="26" t="s">
        <v>103</v>
      </c>
      <c r="C27" s="25" t="s">
        <v>102</v>
      </c>
      <c r="D27" s="134" t="s">
        <v>104</v>
      </c>
      <c r="E27" s="177" t="s">
        <v>391</v>
      </c>
      <c r="F27" s="177" t="s">
        <v>392</v>
      </c>
      <c r="G27" s="123">
        <f t="shared" si="0"/>
        <v>27000</v>
      </c>
      <c r="H27" s="127">
        <v>27000</v>
      </c>
      <c r="I27" s="127"/>
      <c r="J27" s="127"/>
    </row>
    <row r="28" spans="1:11" ht="47.25" hidden="1" customHeight="1" x14ac:dyDescent="0.2">
      <c r="A28" s="140" t="s">
        <v>113</v>
      </c>
      <c r="B28" s="140" t="s">
        <v>114</v>
      </c>
      <c r="C28" s="140" t="s">
        <v>110</v>
      </c>
      <c r="D28" s="141" t="s">
        <v>115</v>
      </c>
      <c r="E28" s="179"/>
      <c r="F28" s="179"/>
      <c r="G28" s="142">
        <f t="shared" si="0"/>
        <v>0</v>
      </c>
      <c r="H28" s="143"/>
      <c r="I28" s="143"/>
      <c r="J28" s="143"/>
    </row>
    <row r="29" spans="1:11" ht="32.25" hidden="1" customHeight="1" x14ac:dyDescent="0.2">
      <c r="A29" s="124" t="s">
        <v>301</v>
      </c>
      <c r="B29" s="124" t="s">
        <v>302</v>
      </c>
      <c r="C29" s="144" t="s">
        <v>195</v>
      </c>
      <c r="D29" s="47" t="s">
        <v>303</v>
      </c>
      <c r="E29" s="177"/>
      <c r="F29" s="177"/>
      <c r="G29" s="123">
        <f t="shared" si="0"/>
        <v>0</v>
      </c>
      <c r="H29" s="127"/>
      <c r="I29" s="127"/>
      <c r="J29" s="127"/>
    </row>
    <row r="30" spans="1:11" ht="48.75" customHeight="1" x14ac:dyDescent="0.2">
      <c r="A30" s="25" t="s">
        <v>105</v>
      </c>
      <c r="B30" s="26" t="s">
        <v>107</v>
      </c>
      <c r="C30" s="26" t="s">
        <v>106</v>
      </c>
      <c r="D30" s="145" t="s">
        <v>108</v>
      </c>
      <c r="E30" s="271" t="s">
        <v>393</v>
      </c>
      <c r="F30" s="271" t="s">
        <v>394</v>
      </c>
      <c r="G30" s="123">
        <f t="shared" si="0"/>
        <v>78000</v>
      </c>
      <c r="H30" s="127">
        <v>78000</v>
      </c>
      <c r="I30" s="127"/>
      <c r="J30" s="127"/>
    </row>
    <row r="31" spans="1:11" ht="30" hidden="1" customHeight="1" x14ac:dyDescent="0.2">
      <c r="A31" s="128" t="s">
        <v>109</v>
      </c>
      <c r="B31" s="128" t="s">
        <v>111</v>
      </c>
      <c r="C31" s="128" t="s">
        <v>110</v>
      </c>
      <c r="D31" s="122" t="s">
        <v>395</v>
      </c>
      <c r="E31" s="260"/>
      <c r="F31" s="260"/>
      <c r="G31" s="146">
        <f t="shared" si="0"/>
        <v>0</v>
      </c>
      <c r="H31" s="147"/>
      <c r="I31" s="147"/>
      <c r="J31" s="147"/>
    </row>
    <row r="32" spans="1:11" ht="30" hidden="1" customHeight="1" x14ac:dyDescent="0.2">
      <c r="A32" s="124" t="s">
        <v>301</v>
      </c>
      <c r="B32" s="124" t="s">
        <v>302</v>
      </c>
      <c r="C32" s="144" t="s">
        <v>195</v>
      </c>
      <c r="D32" s="47" t="s">
        <v>303</v>
      </c>
      <c r="E32" s="261"/>
      <c r="F32" s="261"/>
      <c r="G32" s="123">
        <f t="shared" si="0"/>
        <v>0</v>
      </c>
      <c r="H32" s="127"/>
      <c r="I32" s="127"/>
      <c r="J32" s="127"/>
    </row>
    <row r="33" spans="1:10" ht="33.75" customHeight="1" x14ac:dyDescent="0.2">
      <c r="A33" s="128" t="s">
        <v>119</v>
      </c>
      <c r="B33" s="128" t="s">
        <v>120</v>
      </c>
      <c r="C33" s="128" t="s">
        <v>110</v>
      </c>
      <c r="D33" s="148" t="s">
        <v>121</v>
      </c>
      <c r="E33" s="177" t="s">
        <v>396</v>
      </c>
      <c r="F33" s="177" t="s">
        <v>397</v>
      </c>
      <c r="G33" s="123">
        <f t="shared" si="0"/>
        <v>-200000</v>
      </c>
      <c r="H33" s="127">
        <v>-200000</v>
      </c>
      <c r="I33" s="127"/>
      <c r="J33" s="127"/>
    </row>
    <row r="34" spans="1:10" ht="33" hidden="1" customHeight="1" x14ac:dyDescent="0.2">
      <c r="A34" s="25" t="s">
        <v>122</v>
      </c>
      <c r="B34" s="26" t="s">
        <v>123</v>
      </c>
      <c r="C34" s="26" t="s">
        <v>398</v>
      </c>
      <c r="D34" s="149" t="s">
        <v>399</v>
      </c>
      <c r="E34" s="182" t="s">
        <v>390</v>
      </c>
      <c r="F34" s="130" t="s">
        <v>385</v>
      </c>
      <c r="G34" s="123">
        <f t="shared" si="0"/>
        <v>0</v>
      </c>
      <c r="H34" s="127"/>
      <c r="I34" s="127"/>
      <c r="J34" s="127"/>
    </row>
    <row r="35" spans="1:10" ht="25.5" customHeight="1" x14ac:dyDescent="0.2">
      <c r="A35" s="25" t="s">
        <v>122</v>
      </c>
      <c r="B35" s="26" t="s">
        <v>123</v>
      </c>
      <c r="C35" s="26" t="s">
        <v>398</v>
      </c>
      <c r="D35" s="149" t="s">
        <v>399</v>
      </c>
      <c r="E35" s="259" t="s">
        <v>400</v>
      </c>
      <c r="F35" s="271" t="s">
        <v>401</v>
      </c>
      <c r="G35" s="123">
        <f t="shared" si="0"/>
        <v>-140000</v>
      </c>
      <c r="H35" s="127">
        <v>-140000</v>
      </c>
      <c r="I35" s="127"/>
      <c r="J35" s="127"/>
    </row>
    <row r="36" spans="1:10" ht="25.5" customHeight="1" x14ac:dyDescent="0.2">
      <c r="A36" s="26" t="s">
        <v>125</v>
      </c>
      <c r="B36" s="26" t="s">
        <v>126</v>
      </c>
      <c r="C36" s="26" t="s">
        <v>80</v>
      </c>
      <c r="D36" s="150" t="s">
        <v>402</v>
      </c>
      <c r="E36" s="260"/>
      <c r="F36" s="272"/>
      <c r="G36" s="138">
        <f t="shared" si="0"/>
        <v>-4000</v>
      </c>
      <c r="H36" s="139">
        <v>-4000</v>
      </c>
      <c r="I36" s="139"/>
      <c r="J36" s="139"/>
    </row>
    <row r="37" spans="1:10" ht="38.25" customHeight="1" x14ac:dyDescent="0.2">
      <c r="A37" s="26" t="s">
        <v>128</v>
      </c>
      <c r="B37" s="26" t="s">
        <v>129</v>
      </c>
      <c r="C37" s="26" t="s">
        <v>80</v>
      </c>
      <c r="D37" s="151" t="s">
        <v>130</v>
      </c>
      <c r="E37" s="260"/>
      <c r="F37" s="272"/>
      <c r="G37" s="123">
        <f t="shared" si="0"/>
        <v>-26545</v>
      </c>
      <c r="H37" s="127">
        <v>-26545</v>
      </c>
      <c r="I37" s="127"/>
      <c r="J37" s="127"/>
    </row>
    <row r="38" spans="1:10" ht="48.75" customHeight="1" x14ac:dyDescent="0.2">
      <c r="A38" s="26" t="s">
        <v>152</v>
      </c>
      <c r="B38" s="26" t="s">
        <v>154</v>
      </c>
      <c r="C38" s="26" t="s">
        <v>135</v>
      </c>
      <c r="D38" s="126" t="s">
        <v>403</v>
      </c>
      <c r="E38" s="260"/>
      <c r="F38" s="272"/>
      <c r="G38" s="146">
        <f t="shared" si="0"/>
        <v>98000.5</v>
      </c>
      <c r="H38" s="147">
        <v>98000.5</v>
      </c>
      <c r="I38" s="147"/>
      <c r="J38" s="147"/>
    </row>
    <row r="39" spans="1:10" ht="25.5" hidden="1" customHeight="1" x14ac:dyDescent="0.2">
      <c r="A39" s="26" t="s">
        <v>156</v>
      </c>
      <c r="B39" s="26" t="s">
        <v>157</v>
      </c>
      <c r="C39" s="26" t="s">
        <v>135</v>
      </c>
      <c r="D39" s="126" t="s">
        <v>158</v>
      </c>
      <c r="E39" s="260"/>
      <c r="F39" s="272"/>
      <c r="G39" s="123">
        <f t="shared" si="0"/>
        <v>0</v>
      </c>
      <c r="H39" s="127"/>
      <c r="I39" s="127"/>
      <c r="J39" s="127"/>
    </row>
    <row r="40" spans="1:10" ht="51" hidden="1" customHeight="1" x14ac:dyDescent="0.2">
      <c r="A40" s="26" t="s">
        <v>159</v>
      </c>
      <c r="B40" s="26" t="s">
        <v>160</v>
      </c>
      <c r="C40" s="26" t="s">
        <v>135</v>
      </c>
      <c r="D40" s="152" t="s">
        <v>404</v>
      </c>
      <c r="E40" s="260"/>
      <c r="F40" s="272"/>
      <c r="G40" s="123">
        <f t="shared" si="0"/>
        <v>0</v>
      </c>
      <c r="H40" s="127"/>
      <c r="I40" s="127"/>
      <c r="J40" s="127"/>
    </row>
    <row r="41" spans="1:10" ht="46.5" customHeight="1" x14ac:dyDescent="0.2">
      <c r="A41" s="26" t="s">
        <v>162</v>
      </c>
      <c r="B41" s="26" t="s">
        <v>164</v>
      </c>
      <c r="C41" s="26" t="s">
        <v>163</v>
      </c>
      <c r="D41" s="152" t="s">
        <v>165</v>
      </c>
      <c r="E41" s="261"/>
      <c r="F41" s="272"/>
      <c r="G41" s="123">
        <f t="shared" si="0"/>
        <v>188000</v>
      </c>
      <c r="H41" s="127">
        <v>188000</v>
      </c>
      <c r="I41" s="127"/>
      <c r="J41" s="127"/>
    </row>
    <row r="42" spans="1:10" ht="33.75" customHeight="1" x14ac:dyDescent="0.2">
      <c r="A42" s="26" t="s">
        <v>146</v>
      </c>
      <c r="B42" s="26" t="s">
        <v>147</v>
      </c>
      <c r="C42" s="26" t="s">
        <v>143</v>
      </c>
      <c r="D42" s="28" t="s">
        <v>405</v>
      </c>
      <c r="E42" s="130" t="s">
        <v>406</v>
      </c>
      <c r="F42" s="182" t="s">
        <v>407</v>
      </c>
      <c r="G42" s="123">
        <f t="shared" si="0"/>
        <v>-35000</v>
      </c>
      <c r="H42" s="127">
        <v>-35000</v>
      </c>
      <c r="I42" s="127"/>
      <c r="J42" s="127"/>
    </row>
    <row r="43" spans="1:10" ht="33.75" hidden="1" customHeight="1" x14ac:dyDescent="0.2">
      <c r="A43" s="11" t="s">
        <v>335</v>
      </c>
      <c r="B43" s="11" t="s">
        <v>336</v>
      </c>
      <c r="C43" s="12" t="s">
        <v>143</v>
      </c>
      <c r="D43" s="13" t="s">
        <v>337</v>
      </c>
      <c r="E43" s="178" t="s">
        <v>408</v>
      </c>
      <c r="F43" s="182" t="s">
        <v>409</v>
      </c>
      <c r="G43" s="123">
        <f t="shared" si="0"/>
        <v>0</v>
      </c>
      <c r="H43" s="139"/>
      <c r="I43" s="139"/>
      <c r="J43" s="139"/>
    </row>
    <row r="44" spans="1:10" ht="45.75" customHeight="1" x14ac:dyDescent="0.2">
      <c r="A44" s="136" t="s">
        <v>174</v>
      </c>
      <c r="B44" s="26" t="s">
        <v>176</v>
      </c>
      <c r="C44" s="26" t="s">
        <v>175</v>
      </c>
      <c r="D44" s="126" t="s">
        <v>177</v>
      </c>
      <c r="E44" s="272" t="s">
        <v>390</v>
      </c>
      <c r="F44" s="272" t="s">
        <v>385</v>
      </c>
      <c r="G44" s="123">
        <f t="shared" si="0"/>
        <v>95880</v>
      </c>
      <c r="H44" s="127">
        <v>95880</v>
      </c>
      <c r="I44" s="127"/>
      <c r="J44" s="127"/>
    </row>
    <row r="45" spans="1:10" ht="33.75" hidden="1" customHeight="1" x14ac:dyDescent="0.2">
      <c r="A45" s="26" t="s">
        <v>194</v>
      </c>
      <c r="B45" s="26" t="s">
        <v>196</v>
      </c>
      <c r="C45" s="26" t="s">
        <v>195</v>
      </c>
      <c r="D45" s="126" t="s">
        <v>197</v>
      </c>
      <c r="E45" s="271"/>
      <c r="F45" s="272"/>
      <c r="G45" s="123">
        <f t="shared" si="0"/>
        <v>0</v>
      </c>
      <c r="H45" s="127"/>
      <c r="I45" s="127"/>
      <c r="J45" s="127"/>
    </row>
    <row r="46" spans="1:10" ht="33.75" hidden="1" customHeight="1" x14ac:dyDescent="0.2">
      <c r="A46" s="11" t="s">
        <v>162</v>
      </c>
      <c r="B46" s="11" t="s">
        <v>164</v>
      </c>
      <c r="C46" s="12" t="s">
        <v>163</v>
      </c>
      <c r="D46" s="13" t="s">
        <v>165</v>
      </c>
      <c r="E46" s="271"/>
      <c r="F46" s="272"/>
      <c r="G46" s="123">
        <f t="shared" si="0"/>
        <v>0</v>
      </c>
      <c r="H46" s="127"/>
      <c r="I46" s="127"/>
      <c r="J46" s="127"/>
    </row>
    <row r="47" spans="1:10" ht="33.75" hidden="1" customHeight="1" x14ac:dyDescent="0.2">
      <c r="A47" s="11" t="s">
        <v>428</v>
      </c>
      <c r="B47" s="11" t="s">
        <v>429</v>
      </c>
      <c r="C47" s="12" t="s">
        <v>195</v>
      </c>
      <c r="D47" s="13" t="s">
        <v>430</v>
      </c>
      <c r="E47" s="271"/>
      <c r="F47" s="272"/>
      <c r="G47" s="123">
        <f t="shared" si="0"/>
        <v>0</v>
      </c>
      <c r="H47" s="127"/>
      <c r="I47" s="127"/>
      <c r="J47" s="127"/>
    </row>
    <row r="48" spans="1:10" ht="33.75" hidden="1" customHeight="1" x14ac:dyDescent="0.2">
      <c r="A48" s="26" t="s">
        <v>307</v>
      </c>
      <c r="B48" s="26" t="s">
        <v>308</v>
      </c>
      <c r="C48" s="26" t="s">
        <v>199</v>
      </c>
      <c r="D48" s="126" t="s">
        <v>309</v>
      </c>
      <c r="E48" s="271"/>
      <c r="F48" s="272"/>
      <c r="G48" s="123">
        <f t="shared" si="0"/>
        <v>0</v>
      </c>
      <c r="H48" s="127"/>
      <c r="I48" s="127"/>
      <c r="J48" s="127"/>
    </row>
    <row r="49" spans="1:10" ht="28.5" hidden="1" customHeight="1" x14ac:dyDescent="0.2">
      <c r="A49" s="153" t="s">
        <v>178</v>
      </c>
      <c r="B49" s="128" t="s">
        <v>180</v>
      </c>
      <c r="C49" s="25" t="s">
        <v>179</v>
      </c>
      <c r="D49" s="145" t="s">
        <v>181</v>
      </c>
      <c r="E49" s="259" t="s">
        <v>410</v>
      </c>
      <c r="F49" s="262" t="s">
        <v>411</v>
      </c>
      <c r="G49" s="123">
        <f t="shared" si="0"/>
        <v>0</v>
      </c>
      <c r="H49" s="127"/>
      <c r="I49" s="127"/>
      <c r="J49" s="127"/>
    </row>
    <row r="50" spans="1:10" ht="27.75" hidden="1" customHeight="1" x14ac:dyDescent="0.2">
      <c r="A50" s="135" t="s">
        <v>182</v>
      </c>
      <c r="B50" s="136" t="s">
        <v>183</v>
      </c>
      <c r="C50" s="25" t="s">
        <v>179</v>
      </c>
      <c r="D50" s="145" t="s">
        <v>184</v>
      </c>
      <c r="E50" s="260"/>
      <c r="F50" s="263"/>
      <c r="G50" s="123">
        <f t="shared" si="0"/>
        <v>0</v>
      </c>
      <c r="H50" s="127"/>
      <c r="I50" s="127"/>
      <c r="J50" s="127"/>
    </row>
    <row r="51" spans="1:10" ht="0.75" hidden="1" customHeight="1" x14ac:dyDescent="0.2">
      <c r="A51" s="25" t="s">
        <v>188</v>
      </c>
      <c r="B51" s="26" t="s">
        <v>189</v>
      </c>
      <c r="C51" s="25" t="s">
        <v>179</v>
      </c>
      <c r="D51" s="145" t="s">
        <v>190</v>
      </c>
      <c r="E51" s="260"/>
      <c r="F51" s="263"/>
      <c r="G51" s="123">
        <f t="shared" si="0"/>
        <v>0</v>
      </c>
      <c r="H51" s="127"/>
      <c r="I51" s="127"/>
      <c r="J51" s="127"/>
    </row>
    <row r="52" spans="1:10" ht="54" customHeight="1" x14ac:dyDescent="0.2">
      <c r="A52" s="26" t="s">
        <v>191</v>
      </c>
      <c r="B52" s="26" t="s">
        <v>192</v>
      </c>
      <c r="C52" s="26" t="s">
        <v>179</v>
      </c>
      <c r="D52" s="145" t="s">
        <v>412</v>
      </c>
      <c r="E52" s="260"/>
      <c r="F52" s="263"/>
      <c r="G52" s="123">
        <f t="shared" si="0"/>
        <v>-312500</v>
      </c>
      <c r="H52" s="127">
        <v>-312500</v>
      </c>
      <c r="I52" s="127"/>
      <c r="J52" s="127"/>
    </row>
    <row r="53" spans="1:10" ht="30.75" customHeight="1" x14ac:dyDescent="0.2">
      <c r="A53" s="26" t="s">
        <v>532</v>
      </c>
      <c r="B53" s="26" t="s">
        <v>535</v>
      </c>
      <c r="C53" s="26" t="s">
        <v>195</v>
      </c>
      <c r="D53" s="187" t="s">
        <v>533</v>
      </c>
      <c r="E53" s="233"/>
      <c r="F53" s="273"/>
      <c r="G53" s="123">
        <f t="shared" si="0"/>
        <v>300000</v>
      </c>
      <c r="H53" s="127"/>
      <c r="I53" s="127">
        <v>300000</v>
      </c>
      <c r="J53" s="127">
        <v>300000</v>
      </c>
    </row>
    <row r="54" spans="1:10" ht="25.5" x14ac:dyDescent="0.2">
      <c r="A54" s="116" t="s">
        <v>202</v>
      </c>
      <c r="B54" s="116"/>
      <c r="C54" s="131"/>
      <c r="D54" s="154" t="s">
        <v>236</v>
      </c>
      <c r="E54" s="177"/>
      <c r="F54" s="182"/>
      <c r="G54" s="119">
        <f t="shared" si="0"/>
        <v>99337</v>
      </c>
      <c r="H54" s="155">
        <f>H55</f>
        <v>79357</v>
      </c>
      <c r="I54" s="155">
        <f>I55</f>
        <v>19980</v>
      </c>
      <c r="J54" s="155">
        <f>J55</f>
        <v>19980</v>
      </c>
    </row>
    <row r="55" spans="1:10" ht="25.5" x14ac:dyDescent="0.2">
      <c r="A55" s="156" t="s">
        <v>203</v>
      </c>
      <c r="B55" s="156"/>
      <c r="C55" s="121"/>
      <c r="D55" s="157" t="s">
        <v>236</v>
      </c>
      <c r="E55" s="180"/>
      <c r="F55" s="181"/>
      <c r="G55" s="158">
        <f t="shared" si="0"/>
        <v>99337</v>
      </c>
      <c r="H55" s="159">
        <f>SUM(H56:H66)</f>
        <v>79357</v>
      </c>
      <c r="I55" s="159">
        <f>SUM(I56:I66)</f>
        <v>19980</v>
      </c>
      <c r="J55" s="159">
        <f>SUM(J56:J66)</f>
        <v>19980</v>
      </c>
    </row>
    <row r="56" spans="1:10" ht="21" hidden="1" customHeight="1" x14ac:dyDescent="0.2">
      <c r="A56" s="160" t="s">
        <v>256</v>
      </c>
      <c r="B56" s="124" t="s">
        <v>45</v>
      </c>
      <c r="C56" s="144" t="s">
        <v>44</v>
      </c>
      <c r="D56" s="47" t="s">
        <v>46</v>
      </c>
      <c r="E56" s="259" t="s">
        <v>413</v>
      </c>
      <c r="F56" s="262" t="s">
        <v>414</v>
      </c>
      <c r="G56" s="123">
        <f t="shared" si="0"/>
        <v>0</v>
      </c>
      <c r="H56" s="127"/>
      <c r="I56" s="155"/>
      <c r="J56" s="155"/>
    </row>
    <row r="57" spans="1:10" ht="22.5" customHeight="1" x14ac:dyDescent="0.2">
      <c r="A57" s="131" t="s">
        <v>205</v>
      </c>
      <c r="B57" s="121" t="s">
        <v>207</v>
      </c>
      <c r="C57" s="121" t="s">
        <v>206</v>
      </c>
      <c r="D57" s="126" t="s">
        <v>208</v>
      </c>
      <c r="E57" s="260"/>
      <c r="F57" s="263"/>
      <c r="G57" s="123">
        <f t="shared" si="0"/>
        <v>29785</v>
      </c>
      <c r="H57" s="127">
        <v>29785</v>
      </c>
      <c r="I57" s="127"/>
      <c r="J57" s="127"/>
    </row>
    <row r="58" spans="1:10" ht="25.5" x14ac:dyDescent="0.2">
      <c r="A58" s="160">
        <v>1216017</v>
      </c>
      <c r="B58" s="124">
        <v>6017</v>
      </c>
      <c r="C58" s="144" t="s">
        <v>206</v>
      </c>
      <c r="D58" s="47" t="s">
        <v>5</v>
      </c>
      <c r="E58" s="260"/>
      <c r="F58" s="263"/>
      <c r="G58" s="123">
        <f t="shared" si="0"/>
        <v>13000</v>
      </c>
      <c r="H58" s="127">
        <v>13000</v>
      </c>
      <c r="I58" s="127"/>
      <c r="J58" s="127"/>
    </row>
    <row r="59" spans="1:10" ht="15.75" customHeight="1" x14ac:dyDescent="0.2">
      <c r="A59" s="120" t="s">
        <v>209</v>
      </c>
      <c r="B59" s="131" t="s">
        <v>210</v>
      </c>
      <c r="C59" s="131" t="s">
        <v>206</v>
      </c>
      <c r="D59" s="126" t="s">
        <v>415</v>
      </c>
      <c r="E59" s="260"/>
      <c r="F59" s="263"/>
      <c r="G59" s="123">
        <f t="shared" si="0"/>
        <v>-10228</v>
      </c>
      <c r="H59" s="127">
        <v>-10228</v>
      </c>
      <c r="I59" s="127"/>
      <c r="J59" s="127"/>
    </row>
    <row r="60" spans="1:10" ht="24.75" customHeight="1" x14ac:dyDescent="0.2">
      <c r="A60" s="160">
        <v>1217130</v>
      </c>
      <c r="B60" s="124">
        <v>7130</v>
      </c>
      <c r="C60" s="144" t="s">
        <v>212</v>
      </c>
      <c r="D60" s="47" t="s">
        <v>214</v>
      </c>
      <c r="E60" s="260"/>
      <c r="F60" s="263"/>
      <c r="G60" s="123">
        <f t="shared" si="0"/>
        <v>3600</v>
      </c>
      <c r="H60" s="127">
        <v>3600</v>
      </c>
      <c r="I60" s="127"/>
      <c r="J60" s="127"/>
    </row>
    <row r="61" spans="1:10" ht="17.25" hidden="1" customHeight="1" x14ac:dyDescent="0.2">
      <c r="A61" s="120" t="s">
        <v>319</v>
      </c>
      <c r="B61" s="131" t="s">
        <v>320</v>
      </c>
      <c r="C61" s="131" t="s">
        <v>195</v>
      </c>
      <c r="D61" s="126" t="s">
        <v>321</v>
      </c>
      <c r="E61" s="260"/>
      <c r="F61" s="263"/>
      <c r="G61" s="123">
        <f t="shared" si="0"/>
        <v>0</v>
      </c>
      <c r="H61" s="127"/>
      <c r="I61" s="127"/>
      <c r="J61" s="127"/>
    </row>
    <row r="62" spans="1:10" ht="30.75" customHeight="1" x14ac:dyDescent="0.2">
      <c r="A62" s="120" t="s">
        <v>215</v>
      </c>
      <c r="B62" s="131" t="s">
        <v>217</v>
      </c>
      <c r="C62" s="131" t="s">
        <v>216</v>
      </c>
      <c r="D62" s="126" t="s">
        <v>416</v>
      </c>
      <c r="E62" s="260"/>
      <c r="F62" s="263"/>
      <c r="G62" s="123">
        <f t="shared" si="0"/>
        <v>-10000</v>
      </c>
      <c r="H62" s="127">
        <v>-10000</v>
      </c>
      <c r="I62" s="127"/>
      <c r="J62" s="127"/>
    </row>
    <row r="63" spans="1:10" ht="35.25" customHeight="1" x14ac:dyDescent="0.2">
      <c r="A63" s="25" t="s">
        <v>219</v>
      </c>
      <c r="B63" s="26" t="s">
        <v>220</v>
      </c>
      <c r="C63" s="26" t="s">
        <v>199</v>
      </c>
      <c r="D63" s="126" t="s">
        <v>417</v>
      </c>
      <c r="E63" s="261"/>
      <c r="F63" s="264"/>
      <c r="G63" s="123">
        <f t="shared" si="0"/>
        <v>19980</v>
      </c>
      <c r="H63" s="127"/>
      <c r="I63" s="127">
        <v>19980</v>
      </c>
      <c r="J63" s="127">
        <v>19980</v>
      </c>
    </row>
    <row r="64" spans="1:10" ht="63.75" hidden="1" x14ac:dyDescent="0.2">
      <c r="A64" s="265" t="s">
        <v>222</v>
      </c>
      <c r="B64" s="267" t="s">
        <v>223</v>
      </c>
      <c r="C64" s="267" t="s">
        <v>51</v>
      </c>
      <c r="D64" s="269" t="s">
        <v>224</v>
      </c>
      <c r="E64" s="177" t="s">
        <v>418</v>
      </c>
      <c r="F64" s="182" t="s">
        <v>419</v>
      </c>
      <c r="G64" s="123">
        <f t="shared" si="0"/>
        <v>0</v>
      </c>
      <c r="H64" s="127"/>
      <c r="I64" s="127"/>
      <c r="J64" s="127"/>
    </row>
    <row r="65" spans="1:10" ht="45" customHeight="1" x14ac:dyDescent="0.2">
      <c r="A65" s="266"/>
      <c r="B65" s="268"/>
      <c r="C65" s="268"/>
      <c r="D65" s="270"/>
      <c r="E65" s="182" t="s">
        <v>420</v>
      </c>
      <c r="F65" s="182" t="s">
        <v>421</v>
      </c>
      <c r="G65" s="123">
        <f t="shared" si="0"/>
        <v>53200</v>
      </c>
      <c r="H65" s="127">
        <v>53200</v>
      </c>
      <c r="I65" s="127"/>
      <c r="J65" s="127"/>
    </row>
    <row r="66" spans="1:10" ht="38.25" hidden="1" x14ac:dyDescent="0.2">
      <c r="A66" s="120" t="s">
        <v>250</v>
      </c>
      <c r="B66" s="121" t="s">
        <v>251</v>
      </c>
      <c r="C66" s="121" t="s">
        <v>252</v>
      </c>
      <c r="D66" s="122" t="s">
        <v>253</v>
      </c>
      <c r="E66" s="130" t="s">
        <v>422</v>
      </c>
      <c r="F66" s="130" t="s">
        <v>423</v>
      </c>
      <c r="G66" s="123">
        <f>H66+I66</f>
        <v>0</v>
      </c>
      <c r="H66" s="123"/>
      <c r="I66" s="123"/>
      <c r="J66" s="123"/>
    </row>
    <row r="67" spans="1:10" x14ac:dyDescent="0.2">
      <c r="A67" s="161" t="s">
        <v>225</v>
      </c>
      <c r="B67" s="162"/>
      <c r="C67" s="163"/>
      <c r="D67" s="49" t="s">
        <v>237</v>
      </c>
      <c r="E67" s="130"/>
      <c r="F67" s="130"/>
      <c r="G67" s="119">
        <f>G68</f>
        <v>91634.5</v>
      </c>
      <c r="H67" s="119">
        <f>H68</f>
        <v>91634.5</v>
      </c>
      <c r="I67" s="119">
        <f>I68</f>
        <v>0</v>
      </c>
      <c r="J67" s="119">
        <f>J68</f>
        <v>0</v>
      </c>
    </row>
    <row r="68" spans="1:10" x14ac:dyDescent="0.2">
      <c r="A68" s="50" t="s">
        <v>226</v>
      </c>
      <c r="B68" s="162"/>
      <c r="C68" s="163"/>
      <c r="D68" s="49" t="s">
        <v>237</v>
      </c>
      <c r="E68" s="130"/>
      <c r="F68" s="130"/>
      <c r="G68" s="119">
        <f>SUM(G69:G71)</f>
        <v>91634.5</v>
      </c>
      <c r="H68" s="119">
        <f>SUM(H69:H71)</f>
        <v>91634.5</v>
      </c>
      <c r="I68" s="119">
        <f>SUM(I69:I71)</f>
        <v>0</v>
      </c>
      <c r="J68" s="119">
        <f>SUM(J69:J71)</f>
        <v>0</v>
      </c>
    </row>
    <row r="69" spans="1:10" ht="43.5" hidden="1" customHeight="1" x14ac:dyDescent="0.2">
      <c r="A69" s="124" t="s">
        <v>327</v>
      </c>
      <c r="B69" s="164">
        <v>9770</v>
      </c>
      <c r="C69" s="165" t="s">
        <v>42</v>
      </c>
      <c r="D69" s="47" t="s">
        <v>310</v>
      </c>
      <c r="E69" s="257" t="s">
        <v>390</v>
      </c>
      <c r="F69" s="257" t="s">
        <v>385</v>
      </c>
      <c r="G69" s="123">
        <f>H69+I69</f>
        <v>0</v>
      </c>
      <c r="H69" s="123"/>
      <c r="I69" s="119"/>
      <c r="J69" s="119"/>
    </row>
    <row r="70" spans="1:10" ht="40.5" customHeight="1" x14ac:dyDescent="0.2">
      <c r="A70" s="124" t="s">
        <v>300</v>
      </c>
      <c r="B70" s="124">
        <v>9800</v>
      </c>
      <c r="C70" s="131" t="s">
        <v>42</v>
      </c>
      <c r="D70" s="47" t="s">
        <v>298</v>
      </c>
      <c r="E70" s="258"/>
      <c r="F70" s="258"/>
      <c r="G70" s="123">
        <f>H70+I70</f>
        <v>100000</v>
      </c>
      <c r="H70" s="123">
        <v>100000</v>
      </c>
      <c r="I70" s="123"/>
      <c r="J70" s="123"/>
    </row>
    <row r="71" spans="1:10" ht="38.25" x14ac:dyDescent="0.2">
      <c r="A71" s="124" t="s">
        <v>327</v>
      </c>
      <c r="B71" s="164">
        <v>9770</v>
      </c>
      <c r="C71" s="165" t="s">
        <v>42</v>
      </c>
      <c r="D71" s="47" t="s">
        <v>310</v>
      </c>
      <c r="E71" s="130" t="s">
        <v>424</v>
      </c>
      <c r="F71" s="130" t="s">
        <v>425</v>
      </c>
      <c r="G71" s="123">
        <f>H71+I71</f>
        <v>-8365.5</v>
      </c>
      <c r="H71" s="123">
        <v>-8365.5</v>
      </c>
      <c r="I71" s="123"/>
      <c r="J71" s="123"/>
    </row>
    <row r="72" spans="1:10" x14ac:dyDescent="0.2">
      <c r="A72" s="131"/>
      <c r="B72" s="131"/>
      <c r="C72" s="166"/>
      <c r="D72" s="154" t="s">
        <v>232</v>
      </c>
      <c r="E72" s="177"/>
      <c r="F72" s="73"/>
      <c r="G72" s="119">
        <f>G9+G21+G54+G67</f>
        <v>209807</v>
      </c>
      <c r="H72" s="119">
        <f>H9+H21+H54+H67</f>
        <v>-110173</v>
      </c>
      <c r="I72" s="119">
        <f>I9+I21+I54+I67</f>
        <v>319980</v>
      </c>
      <c r="J72" s="119">
        <f>J9+J21+J54+J67</f>
        <v>319980</v>
      </c>
    </row>
    <row r="73" spans="1:10" x14ac:dyDescent="0.2">
      <c r="A73" s="30"/>
      <c r="B73" s="30"/>
      <c r="C73" s="30"/>
      <c r="D73" s="30"/>
      <c r="E73" s="30"/>
      <c r="F73" s="30"/>
      <c r="G73" s="30"/>
      <c r="H73" s="30"/>
      <c r="I73" s="30"/>
      <c r="J73" s="30"/>
    </row>
    <row r="74" spans="1:10" x14ac:dyDescent="0.2">
      <c r="B74" s="2" t="s">
        <v>16</v>
      </c>
      <c r="C74"/>
      <c r="D74"/>
      <c r="H74" s="2" t="s">
        <v>17</v>
      </c>
    </row>
    <row r="75" spans="1:10" x14ac:dyDescent="0.2">
      <c r="B75" s="2"/>
      <c r="C75"/>
      <c r="D75"/>
      <c r="H75" s="2"/>
    </row>
    <row r="76" spans="1:10" x14ac:dyDescent="0.2">
      <c r="B76" s="2" t="s">
        <v>536</v>
      </c>
      <c r="C76"/>
      <c r="D76"/>
      <c r="H76" s="2" t="s">
        <v>537</v>
      </c>
    </row>
    <row r="79" spans="1:10" x14ac:dyDescent="0.2">
      <c r="G79" s="183"/>
      <c r="H79" s="183"/>
      <c r="I79" s="183"/>
      <c r="J79" s="183"/>
    </row>
  </sheetData>
  <mergeCells count="31">
    <mergeCell ref="I6:J6"/>
    <mergeCell ref="F23:F25"/>
    <mergeCell ref="H1:J1"/>
    <mergeCell ref="A2:J2"/>
    <mergeCell ref="A6:A7"/>
    <mergeCell ref="B6:B7"/>
    <mergeCell ref="C6:C7"/>
    <mergeCell ref="D6:D7"/>
    <mergeCell ref="E6:E7"/>
    <mergeCell ref="F6:F7"/>
    <mergeCell ref="G6:G7"/>
    <mergeCell ref="H6:H7"/>
    <mergeCell ref="E30:E32"/>
    <mergeCell ref="F30:F32"/>
    <mergeCell ref="E11:E18"/>
    <mergeCell ref="F11:F18"/>
    <mergeCell ref="E23:E25"/>
    <mergeCell ref="E35:E41"/>
    <mergeCell ref="F35:F41"/>
    <mergeCell ref="E44:E48"/>
    <mergeCell ref="F44:F48"/>
    <mergeCell ref="E49:E53"/>
    <mergeCell ref="F49:F53"/>
    <mergeCell ref="E69:E70"/>
    <mergeCell ref="F69:F70"/>
    <mergeCell ref="E56:E63"/>
    <mergeCell ref="F56:F63"/>
    <mergeCell ref="A64:A65"/>
    <mergeCell ref="B64:B65"/>
    <mergeCell ref="C64:C65"/>
    <mergeCell ref="D64:D65"/>
  </mergeCells>
  <phoneticPr fontId="31" type="noConversion"/>
  <pageMargins left="0.74803149606299213" right="0.74803149606299213" top="0.98425196850393704" bottom="0.98425196850393704" header="0.51181102362204722" footer="0.51181102362204722"/>
  <pageSetup paperSize="9" scale="57" fitToHeight="2" orientation="landscape" r:id="rId1"/>
  <headerFooter scaleWithDoc="0"/>
  <rowBreaks count="1" manualBreakCount="1">
    <brk id="4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дод 1</vt:lpstr>
      <vt:lpstr>дод 2</vt:lpstr>
      <vt:lpstr>дод3</vt:lpstr>
      <vt:lpstr> додаток 4</vt:lpstr>
      <vt:lpstr>дод 5   </vt:lpstr>
      <vt:lpstr>дод 6</vt:lpstr>
      <vt:lpstr>'дод 1'!Заголовки_для_печати</vt:lpstr>
      <vt:lpstr>дод3!Заголовки_для_печати</vt:lpstr>
      <vt:lpstr>'дод 1'!Область_печати</vt:lpstr>
      <vt:lpstr>'дод 2'!Область_печати</vt:lpstr>
      <vt:lpstr>'дод 6'!Область_печати</vt:lpstr>
      <vt:lpstr>дод3!Область_печати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Админ</cp:lastModifiedBy>
  <cp:lastPrinted>2021-09-22T08:33:06Z</cp:lastPrinted>
  <dcterms:created xsi:type="dcterms:W3CDTF">2020-12-23T13:35:01Z</dcterms:created>
  <dcterms:modified xsi:type="dcterms:W3CDTF">2021-09-22T11:45:09Z</dcterms:modified>
</cp:coreProperties>
</file>